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3"/>
  </bookViews>
  <sheets>
    <sheet name="汇总表" sheetId="1" r:id="rId1"/>
    <sheet name="干线养护工程明细" sheetId="2" r:id="rId2"/>
    <sheet name="农村公路养护工程明细" sheetId="3" r:id="rId3"/>
    <sheet name="农村公路路况自动化检测" sheetId="4" r:id="rId4"/>
  </sheets>
  <definedNames/>
  <calcPr fullCalcOnLoad="1"/>
</workbook>
</file>

<file path=xl/sharedStrings.xml><?xml version="1.0" encoding="utf-8"?>
<sst xmlns="http://schemas.openxmlformats.org/spreadsheetml/2006/main" count="435" uniqueCount="166">
  <si>
    <t>附件1</t>
  </si>
  <si>
    <t>2022年政府还贷二级公路取消收费后补助资金用于普通                                                  公路养护支出预算分配汇总表</t>
  </si>
  <si>
    <t>合计</t>
  </si>
  <si>
    <t>巴彦淖尔市交通运输会局</t>
  </si>
  <si>
    <t>巴彦淖尔市公路养护中心</t>
  </si>
  <si>
    <t>临河区交通运输局</t>
  </si>
  <si>
    <t>乌拉特前旗交通运输局</t>
  </si>
  <si>
    <t>乌拉特中旗交通运输局</t>
  </si>
  <si>
    <t>乌拉特后旗交通运输局</t>
  </si>
  <si>
    <t>杭锦后旗交通运输局</t>
  </si>
  <si>
    <t>五原县交通运输局</t>
  </si>
  <si>
    <t>磴口县交通云数据局</t>
  </si>
  <si>
    <t>备注</t>
  </si>
  <si>
    <t>一、普通省道养护工程</t>
  </si>
  <si>
    <t>二、农村公路养护工程</t>
  </si>
  <si>
    <t>三、农村公路路况自动化检测</t>
  </si>
  <si>
    <t>附件2</t>
  </si>
  <si>
    <t>2022年政府还贷二级公路取消收费后补助资金用于普通                                                  公路养护支出预算分配表</t>
  </si>
  <si>
    <t>序号</t>
  </si>
  <si>
    <t>类别</t>
  </si>
  <si>
    <t>项目名称</t>
  </si>
  <si>
    <t>预算资金</t>
  </si>
  <si>
    <t>养护工程</t>
  </si>
  <si>
    <t>S215线K111+111-K122+026段</t>
  </si>
  <si>
    <t>S311线K327+600-K429+500段</t>
  </si>
  <si>
    <t>附件3</t>
  </si>
  <si>
    <t>2022年政府还贷二级公路取消收费后补助资金用于农村公路养护工程计划备案表</t>
  </si>
  <si>
    <t>填报单位：</t>
  </si>
  <si>
    <t>养护工程
项目库
编码</t>
  </si>
  <si>
    <t>旗县市区</t>
  </si>
  <si>
    <t>路线编号及名称</t>
  </si>
  <si>
    <t>实施路段</t>
  </si>
  <si>
    <t>路面类型</t>
  </si>
  <si>
    <t>路面宽度</t>
  </si>
  <si>
    <t>PQI值</t>
  </si>
  <si>
    <t>养护工程类别</t>
  </si>
  <si>
    <t>主要养护工程内容</t>
  </si>
  <si>
    <t>工程量</t>
  </si>
  <si>
    <t>总投资
（万元）</t>
  </si>
  <si>
    <t>补助资金
（万元）</t>
  </si>
  <si>
    <t>施工图设计批准单位</t>
  </si>
  <si>
    <t>施工图设计批复文号</t>
  </si>
  <si>
    <t>起点桩号</t>
  </si>
  <si>
    <t>止点桩号</t>
  </si>
  <si>
    <t>单位</t>
  </si>
  <si>
    <t>数量</t>
  </si>
  <si>
    <t>巴彦淖尔市合计</t>
  </si>
  <si>
    <t>临河区小计</t>
  </si>
  <si>
    <t>临河区</t>
  </si>
  <si>
    <t>X702150802临河-哈日葫芦</t>
  </si>
  <si>
    <t>沥青混凝土</t>
  </si>
  <si>
    <t>预防性养护</t>
  </si>
  <si>
    <t>修复路面面层、基层灾害性损坏</t>
  </si>
  <si>
    <t>km</t>
  </si>
  <si>
    <t>临交政字[2022]75号</t>
  </si>
  <si>
    <t>C061150802增光六社—五四一社</t>
  </si>
  <si>
    <t>修复性养护</t>
  </si>
  <si>
    <t>面层、基层重建</t>
  </si>
  <si>
    <t>C075150802增光四社—增光七社</t>
  </si>
  <si>
    <t>水泥混凝土</t>
  </si>
  <si>
    <t>C076150802总干二闸-永济一闸</t>
  </si>
  <si>
    <t>C505150802新丰一社—新荣六社</t>
  </si>
  <si>
    <t>C279150802五星村—胜丰四社</t>
  </si>
  <si>
    <t>C230150802黄羊三社-农光十社</t>
  </si>
  <si>
    <t>乌拉特前旗小计</t>
  </si>
  <si>
    <t>150823YF0060</t>
  </si>
  <si>
    <t>乌拉特前旗</t>
  </si>
  <si>
    <t>C084150823 东召线-乌梁素海五分厂</t>
  </si>
  <si>
    <t>K0+000</t>
  </si>
  <si>
    <t>K3+926</t>
  </si>
  <si>
    <t>修复养护</t>
  </si>
  <si>
    <t>微表处</t>
  </si>
  <si>
    <t>乌交发【2022】194号</t>
  </si>
  <si>
    <t>150823YF0070</t>
  </si>
  <si>
    <t>C149150823 蔬菜队-西九号</t>
  </si>
  <si>
    <t>K3+009</t>
  </si>
  <si>
    <t>150823YF0080</t>
  </si>
  <si>
    <t>C193150823 先锋-二花眼</t>
  </si>
  <si>
    <t>K1+837</t>
  </si>
  <si>
    <t>150823YF0090</t>
  </si>
  <si>
    <t>C194150823 新安农场场部-树林子</t>
  </si>
  <si>
    <t>K6+853</t>
  </si>
  <si>
    <t>预防养护</t>
  </si>
  <si>
    <t>150823YF0100</t>
  </si>
  <si>
    <t>C609150823 新建-梁地</t>
  </si>
  <si>
    <t>K9+291</t>
  </si>
  <si>
    <t>K14+772</t>
  </si>
  <si>
    <t>150823XF0200</t>
  </si>
  <si>
    <t>C420150823 G110-大树营子</t>
  </si>
  <si>
    <t>K1+196</t>
  </si>
  <si>
    <t>路面翻修</t>
  </si>
  <si>
    <t>Y304150823固阳-大佘太</t>
  </si>
  <si>
    <t>K8+788</t>
  </si>
  <si>
    <t>K16+396</t>
  </si>
  <si>
    <t>乌交发【2022】34号</t>
  </si>
  <si>
    <t>C109150823 东乌拉-镇南</t>
  </si>
  <si>
    <t>K4+007</t>
  </si>
  <si>
    <t>K7+033</t>
  </si>
  <si>
    <t>C552150823 沙拐子-后壕</t>
  </si>
  <si>
    <t>K1+037</t>
  </si>
  <si>
    <t>乌拉特中旗小计</t>
  </si>
  <si>
    <t>150824YF0011</t>
  </si>
  <si>
    <t>乌拉特中旗</t>
  </si>
  <si>
    <t>C118150824德日斯－巴音杭盖</t>
  </si>
  <si>
    <t>防滑处治、防剥落表面处理、板底脱空处治</t>
  </si>
  <si>
    <t>乌中交字[2022]86号</t>
  </si>
  <si>
    <t>150824YF0040</t>
  </si>
  <si>
    <t>C018150824樊四蛇-金喜城</t>
  </si>
  <si>
    <t>150824YF0070</t>
  </si>
  <si>
    <t>C177150824白沙头-乌镇</t>
  </si>
  <si>
    <t>乌拉特后旗合计</t>
  </si>
  <si>
    <t>150825XF0011</t>
  </si>
  <si>
    <t>乌拉特后旗</t>
  </si>
  <si>
    <t>X718150825 赛乌素-乌宝力格</t>
  </si>
  <si>
    <t>水泥</t>
  </si>
  <si>
    <t>基层、面层</t>
  </si>
  <si>
    <t>公里</t>
  </si>
  <si>
    <t>乌后交发【2022】63号</t>
  </si>
  <si>
    <t>杭锦后旗</t>
  </si>
  <si>
    <t>150826XF0110</t>
  </si>
  <si>
    <t>C150150826 大顺城五组－红太阳二组</t>
  </si>
  <si>
    <t>路面防损、抗老化表面处理</t>
  </si>
  <si>
    <t>杭交发｛2022｝196号</t>
  </si>
  <si>
    <t>150826XF0120</t>
  </si>
  <si>
    <t>C041150826 立新三组－红义二组</t>
  </si>
  <si>
    <t>150826XF0140</t>
  </si>
  <si>
    <t>C105150826 柴脑包三组-新渠一组</t>
  </si>
  <si>
    <t>150826XF0160</t>
  </si>
  <si>
    <t>C313150826 查干乡政府-繁荣十二组</t>
  </si>
  <si>
    <t>150826YF0041</t>
  </si>
  <si>
    <t>C139150826 新丰六组－联增三组</t>
  </si>
  <si>
    <t>150826YF0050</t>
  </si>
  <si>
    <t>C143150826 民丰三组－民丰九组</t>
  </si>
  <si>
    <t>150826YF0060</t>
  </si>
  <si>
    <t>C104150826 永进四组－和平五组</t>
  </si>
  <si>
    <t>150826YF0070</t>
  </si>
  <si>
    <t>C061150826 丰产七组－丰产三组</t>
  </si>
  <si>
    <t>150826YF0080</t>
  </si>
  <si>
    <t>C144150826 民建八组－新丰六组</t>
  </si>
  <si>
    <t>150826YF0090</t>
  </si>
  <si>
    <t>C013150826 二支一组-继丰二组</t>
  </si>
  <si>
    <t>五原县</t>
  </si>
  <si>
    <t>150821YF0110</t>
  </si>
  <si>
    <t>C286李相红圪旦-刀老召</t>
  </si>
  <si>
    <t>五交[2022]68号</t>
  </si>
  <si>
    <t>150821YF0140</t>
  </si>
  <si>
    <t>C293六排干桥-白有明圪旦</t>
  </si>
  <si>
    <t>150821YF0150</t>
  </si>
  <si>
    <t>C157黑泥池-靳贵营子</t>
  </si>
  <si>
    <t>150821YF0170</t>
  </si>
  <si>
    <t>C049韩板嘴-五分桥</t>
  </si>
  <si>
    <t>150821YF0180</t>
  </si>
  <si>
    <t>C336刘扬保-马兰圪卜</t>
  </si>
  <si>
    <t>磴口县</t>
  </si>
  <si>
    <t>150822XF0050</t>
  </si>
  <si>
    <t>X728150822磴口-吉兰泰</t>
  </si>
  <si>
    <t>K13+710</t>
  </si>
  <si>
    <t>K23+710</t>
  </si>
  <si>
    <t>路面基层面层翻修</t>
  </si>
  <si>
    <t>磴口县交通运输局</t>
  </si>
  <si>
    <t>磴交运发（2022）46号</t>
  </si>
  <si>
    <t>附件4</t>
  </si>
  <si>
    <t>2022年政府还贷二级公路取消收费后补助资金用于普通公路养护支出预算分配表</t>
  </si>
  <si>
    <t>单位：万元</t>
  </si>
  <si>
    <t>巴彦淖尔市交通运输局</t>
  </si>
  <si>
    <t>由市交通运输局统一组织全市农村公路检测工作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</si>
</sst>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0_ "/>
  </numFmts>
  <fonts count="38">
    <font>
      <sz val="11"/>
      <color indexed="8"/>
      <name val="宋体"/>
      <family val="0"/>
    </font>
    <font>
      <sz val="11"/>
      <name val="宋体"/>
      <family val="0"/>
    </font>
    <font>
      <sz val="12"/>
      <color indexed="8"/>
      <name val="宋体"/>
      <family val="0"/>
    </font>
    <font>
      <sz val="10"/>
      <color indexed="8"/>
      <name val="黑体"/>
      <family val="0"/>
    </font>
    <font>
      <sz val="22"/>
      <color indexed="8"/>
      <name val="方正小标宋简体"/>
      <family val="0"/>
    </font>
    <font>
      <sz val="10"/>
      <color indexed="8"/>
      <name val="仿宋_GB2312"/>
      <family val="0"/>
    </font>
    <font>
      <sz val="10"/>
      <name val="宋体"/>
      <family val="0"/>
    </font>
    <font>
      <b/>
      <sz val="9"/>
      <name val="宋体"/>
      <family val="0"/>
    </font>
    <font>
      <sz val="9"/>
      <name val="宋体"/>
      <family val="0"/>
    </font>
    <font>
      <sz val="10"/>
      <color indexed="8"/>
      <name val="宋体"/>
      <family val="0"/>
    </font>
    <font>
      <b/>
      <sz val="10"/>
      <color indexed="8"/>
      <name val="宋体"/>
      <family val="0"/>
    </font>
    <font>
      <sz val="16"/>
      <name val="宋体"/>
      <family val="0"/>
    </font>
    <font>
      <b/>
      <sz val="10"/>
      <color indexed="8"/>
      <name val="仿宋_GB2312"/>
      <family val="0"/>
    </font>
    <font>
      <b/>
      <sz val="11"/>
      <color indexed="8"/>
      <name val="宋体"/>
      <family val="0"/>
    </font>
    <font>
      <sz val="11"/>
      <color indexed="9"/>
      <name val="宋体"/>
      <family val="0"/>
    </font>
    <font>
      <sz val="11"/>
      <color indexed="10"/>
      <name val="宋体"/>
      <family val="0"/>
    </font>
    <font>
      <sz val="11"/>
      <color indexed="20"/>
      <name val="宋体"/>
      <family val="0"/>
    </font>
    <font>
      <sz val="12"/>
      <name val="宋体"/>
      <family val="0"/>
    </font>
    <font>
      <sz val="11"/>
      <color indexed="17"/>
      <name val="宋体"/>
      <family val="0"/>
    </font>
    <font>
      <u val="single"/>
      <sz val="11"/>
      <color indexed="20"/>
      <name val="宋体"/>
      <family val="0"/>
    </font>
    <font>
      <b/>
      <sz val="11"/>
      <color indexed="56"/>
      <name val="宋体"/>
      <family val="0"/>
    </font>
    <font>
      <b/>
      <sz val="13"/>
      <color indexed="56"/>
      <name val="宋体"/>
      <family val="0"/>
    </font>
    <font>
      <sz val="11"/>
      <color indexed="52"/>
      <name val="宋体"/>
      <family val="0"/>
    </font>
    <font>
      <b/>
      <sz val="18"/>
      <color indexed="56"/>
      <name val="宋体"/>
      <family val="0"/>
    </font>
    <font>
      <sz val="11"/>
      <color indexed="62"/>
      <name val="宋体"/>
      <family val="0"/>
    </font>
    <font>
      <b/>
      <sz val="11"/>
      <color indexed="9"/>
      <name val="宋体"/>
      <family val="0"/>
    </font>
    <font>
      <b/>
      <sz val="15"/>
      <color indexed="56"/>
      <name val="宋体"/>
      <family val="0"/>
    </font>
    <font>
      <b/>
      <sz val="11"/>
      <color indexed="52"/>
      <name val="宋体"/>
      <family val="0"/>
    </font>
    <font>
      <u val="single"/>
      <sz val="11"/>
      <color indexed="12"/>
      <name val="宋体"/>
      <family val="0"/>
    </font>
    <font>
      <b/>
      <sz val="11"/>
      <color indexed="63"/>
      <name val="宋体"/>
      <family val="0"/>
    </font>
    <font>
      <sz val="11"/>
      <color indexed="60"/>
      <name val="宋体"/>
      <family val="0"/>
    </font>
    <font>
      <i/>
      <sz val="11"/>
      <color indexed="23"/>
      <name val="宋体"/>
      <family val="0"/>
    </font>
    <font>
      <sz val="10"/>
      <name val="Calibri"/>
      <family val="0"/>
    </font>
    <font>
      <b/>
      <sz val="9"/>
      <name val="Calibri"/>
      <family val="0"/>
    </font>
    <font>
      <sz val="9"/>
      <name val="Calibri"/>
      <family val="0"/>
    </font>
    <font>
      <sz val="10"/>
      <color theme="1"/>
      <name val="宋体"/>
      <family val="0"/>
    </font>
    <font>
      <b/>
      <sz val="10"/>
      <color theme="1"/>
      <name val="宋体"/>
      <family val="0"/>
    </font>
    <font>
      <sz val="16"/>
      <name val="Calibri"/>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22"/>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0"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6" fillId="0" borderId="0">
      <alignment/>
      <protection/>
    </xf>
    <xf numFmtId="0" fontId="14"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5" fillId="13" borderId="1" applyNumberFormat="0" applyAlignment="0" applyProtection="0"/>
    <xf numFmtId="0" fontId="26" fillId="0" borderId="2" applyNumberFormat="0" applyFill="0" applyAlignment="0" applyProtection="0"/>
    <xf numFmtId="0" fontId="24" fillId="14" borderId="3" applyNumberFormat="0" applyAlignment="0" applyProtection="0"/>
    <xf numFmtId="0" fontId="28" fillId="0" borderId="0" applyNumberFormat="0" applyFill="0" applyBorder="0" applyAlignment="0" applyProtection="0"/>
    <xf numFmtId="0" fontId="29"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20" fillId="0" borderId="5" applyNumberFormat="0" applyFill="0" applyAlignment="0" applyProtection="0"/>
    <xf numFmtId="0" fontId="31" fillId="0" borderId="0" applyNumberFormat="0" applyFill="0" applyBorder="0" applyAlignment="0" applyProtection="0"/>
    <xf numFmtId="0" fontId="27" fillId="15" borderId="3" applyNumberFormat="0" applyAlignment="0" applyProtection="0"/>
    <xf numFmtId="0" fontId="14" fillId="18" borderId="0" applyNumberFormat="0" applyBorder="0" applyAlignment="0" applyProtection="0"/>
    <xf numFmtId="41" fontId="0" fillId="0" borderId="0" applyFont="0" applyFill="0" applyBorder="0" applyAlignment="0" applyProtection="0"/>
    <xf numFmtId="0" fontId="14" fillId="7" borderId="0" applyNumberFormat="0" applyBorder="0" applyAlignment="0" applyProtection="0"/>
    <xf numFmtId="0" fontId="0" fillId="19" borderId="6" applyNumberFormat="0" applyFont="0" applyAlignment="0" applyProtection="0"/>
    <xf numFmtId="0" fontId="18"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1" fillId="0" borderId="2" applyNumberFormat="0" applyFill="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7"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17" fillId="0" borderId="0">
      <alignment/>
      <protection/>
    </xf>
    <xf numFmtId="0" fontId="14" fillId="10" borderId="0" applyNumberFormat="0" applyBorder="0" applyAlignment="0" applyProtection="0"/>
    <xf numFmtId="0" fontId="13" fillId="0" borderId="8" applyNumberFormat="0" applyFill="0" applyAlignment="0" applyProtection="0"/>
    <xf numFmtId="0" fontId="14" fillId="21" borderId="0" applyNumberFormat="0" applyBorder="0" applyAlignment="0" applyProtection="0"/>
    <xf numFmtId="0" fontId="16" fillId="12" borderId="0" applyNumberFormat="0" applyBorder="0" applyAlignment="0" applyProtection="0"/>
    <xf numFmtId="0" fontId="0" fillId="14" borderId="0" applyNumberFormat="0" applyBorder="0" applyAlignment="0" applyProtection="0"/>
    <xf numFmtId="0" fontId="15" fillId="0" borderId="0" applyNumberFormat="0" applyFill="0" applyBorder="0" applyAlignment="0" applyProtection="0"/>
    <xf numFmtId="0" fontId="30" fillId="22" borderId="0" applyNumberFormat="0" applyBorder="0" applyAlignment="0" applyProtection="0"/>
    <xf numFmtId="0" fontId="14" fillId="23" borderId="0" applyNumberFormat="0" applyBorder="0" applyAlignment="0" applyProtection="0"/>
    <xf numFmtId="0" fontId="14" fillId="5" borderId="0" applyNumberFormat="0" applyBorder="0" applyAlignment="0" applyProtection="0"/>
    <xf numFmtId="0" fontId="0" fillId="11" borderId="0" applyNumberFormat="0" applyBorder="0" applyAlignment="0" applyProtection="0"/>
  </cellStyleXfs>
  <cellXfs count="100">
    <xf numFmtId="0" fontId="0" fillId="0" borderId="0" xfId="0" applyAlignment="1">
      <alignment/>
    </xf>
    <xf numFmtId="0" fontId="2" fillId="0" borderId="0" xfId="0" applyFont="1" applyAlignment="1">
      <alignment horizontal="right"/>
    </xf>
    <xf numFmtId="0" fontId="0" fillId="0" borderId="0" xfId="0" applyFont="1" applyAlignment="1">
      <alignment horizontal="center"/>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6" xfId="0" applyFont="1" applyFill="1" applyBorder="1" applyAlignment="1">
      <alignment horizontal="right" vertical="center" wrapText="1"/>
    </xf>
    <xf numFmtId="0" fontId="32" fillId="0" borderId="0" xfId="0" applyFont="1" applyFill="1" applyAlignment="1">
      <alignment vertical="center"/>
    </xf>
    <xf numFmtId="0" fontId="33" fillId="0" borderId="0" xfId="0" applyFont="1" applyFill="1" applyAlignment="1">
      <alignment vertical="center"/>
    </xf>
    <xf numFmtId="0" fontId="34" fillId="0" borderId="0" xfId="0" applyFont="1" applyFill="1" applyAlignment="1">
      <alignment horizontal="center" vertical="center" wrapText="1"/>
    </xf>
    <xf numFmtId="0" fontId="33" fillId="0" borderId="0" xfId="0" applyFont="1" applyFill="1" applyBorder="1" applyAlignment="1">
      <alignment vertical="center"/>
    </xf>
    <xf numFmtId="0" fontId="34" fillId="0" borderId="0" xfId="0" applyFont="1" applyFill="1" applyAlignment="1">
      <alignment vertical="center"/>
    </xf>
    <xf numFmtId="0" fontId="33" fillId="0" borderId="0" xfId="0" applyFont="1" applyFill="1" applyAlignment="1">
      <alignment horizontal="center" vertical="center" wrapText="1"/>
    </xf>
    <xf numFmtId="0" fontId="35" fillId="24" borderId="0" xfId="0" applyFont="1" applyFill="1" applyBorder="1" applyAlignment="1">
      <alignment horizontal="center" vertical="center"/>
    </xf>
    <xf numFmtId="0" fontId="36" fillId="24" borderId="0" xfId="0" applyFont="1" applyFill="1" applyBorder="1" applyAlignment="1">
      <alignment horizontal="center" vertical="center"/>
    </xf>
    <xf numFmtId="0" fontId="35" fillId="0" borderId="0" xfId="0" applyFont="1" applyFill="1" applyBorder="1" applyAlignment="1">
      <alignment vertical="center"/>
    </xf>
    <xf numFmtId="0" fontId="32" fillId="0" borderId="0" xfId="0" applyFont="1" applyFill="1" applyAlignment="1">
      <alignment vertical="center"/>
    </xf>
    <xf numFmtId="0" fontId="37" fillId="0" borderId="0" xfId="0" applyFont="1" applyFill="1" applyAlignment="1">
      <alignment horizontal="center" vertical="center"/>
    </xf>
    <xf numFmtId="0" fontId="32" fillId="0" borderId="17"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wrapText="1"/>
    </xf>
    <xf numFmtId="0" fontId="32" fillId="0" borderId="19"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wrapText="1"/>
    </xf>
    <xf numFmtId="0" fontId="32" fillId="0" borderId="21" xfId="0" applyFont="1" applyFill="1" applyBorder="1" applyAlignment="1">
      <alignment horizontal="center" vertical="center"/>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xf>
    <xf numFmtId="0" fontId="34" fillId="0" borderId="20" xfId="0" applyFont="1" applyFill="1" applyBorder="1" applyAlignment="1">
      <alignment horizontal="center" vertical="center" wrapText="1"/>
    </xf>
    <xf numFmtId="0" fontId="34" fillId="0" borderId="11" xfId="23" applyNumberFormat="1" applyFont="1" applyFill="1" applyBorder="1" applyAlignment="1">
      <alignment horizontal="center" vertical="center" wrapText="1"/>
      <protection/>
    </xf>
    <xf numFmtId="0" fontId="34" fillId="0" borderId="11"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2" xfId="0" applyFont="1" applyFill="1" applyBorder="1" applyAlignment="1">
      <alignment horizontal="center" vertical="center"/>
    </xf>
    <xf numFmtId="0" fontId="34" fillId="0" borderId="23" xfId="23" applyFont="1" applyFill="1" applyBorder="1" applyAlignment="1">
      <alignment horizontal="center" vertical="center" wrapText="1"/>
      <protection/>
    </xf>
    <xf numFmtId="0" fontId="34" fillId="0" borderId="11" xfId="0" applyNumberFormat="1" applyFont="1" applyFill="1" applyBorder="1" applyAlignment="1">
      <alignment horizontal="center" vertical="center" wrapText="1"/>
    </xf>
    <xf numFmtId="0" fontId="33" fillId="0" borderId="11" xfId="23" applyNumberFormat="1" applyFont="1" applyFill="1" applyBorder="1" applyAlignment="1">
      <alignment horizontal="center" vertical="center" wrapText="1"/>
      <protection/>
    </xf>
    <xf numFmtId="0" fontId="33" fillId="0" borderId="11" xfId="23" applyFont="1" applyFill="1" applyBorder="1" applyAlignment="1">
      <alignment horizontal="center" vertical="center" wrapText="1"/>
      <protection/>
    </xf>
    <xf numFmtId="0" fontId="33" fillId="0" borderId="11" xfId="0" applyNumberFormat="1" applyFont="1" applyFill="1" applyBorder="1" applyAlignment="1">
      <alignment horizontal="center" vertical="center" wrapText="1"/>
    </xf>
    <xf numFmtId="0" fontId="34" fillId="0" borderId="11" xfId="23" applyFont="1" applyFill="1" applyBorder="1" applyAlignment="1">
      <alignment horizontal="center" vertical="center" wrapText="1"/>
      <protection/>
    </xf>
    <xf numFmtId="0" fontId="32" fillId="0" borderId="0" xfId="0" applyFont="1" applyFill="1" applyBorder="1" applyAlignment="1">
      <alignment horizontal="left" vertical="center"/>
    </xf>
    <xf numFmtId="0" fontId="32" fillId="0" borderId="24" xfId="0" applyFont="1" applyFill="1" applyBorder="1" applyAlignment="1">
      <alignment horizontal="center" vertical="center"/>
    </xf>
    <xf numFmtId="0" fontId="32" fillId="0" borderId="11" xfId="0" applyFont="1" applyFill="1" applyBorder="1" applyAlignment="1">
      <alignment horizontal="center" vertical="center"/>
    </xf>
    <xf numFmtId="0" fontId="33" fillId="0" borderId="11" xfId="0" applyFont="1" applyFill="1" applyBorder="1" applyAlignment="1">
      <alignment horizontal="center" vertical="center"/>
    </xf>
    <xf numFmtId="176" fontId="34" fillId="0" borderId="11" xfId="23" applyNumberFormat="1" applyFont="1" applyFill="1" applyBorder="1" applyAlignment="1">
      <alignment horizontal="center" vertical="center" wrapText="1"/>
      <protection/>
    </xf>
    <xf numFmtId="0" fontId="34" fillId="0" borderId="25" xfId="23" applyFont="1" applyFill="1" applyBorder="1" applyAlignment="1">
      <alignment horizontal="center" vertical="center" wrapText="1"/>
      <protection/>
    </xf>
    <xf numFmtId="0" fontId="34" fillId="0" borderId="12"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1" xfId="0" applyFont="1" applyFill="1" applyBorder="1" applyAlignment="1">
      <alignment horizontal="center" vertical="center"/>
    </xf>
    <xf numFmtId="0" fontId="33" fillId="0" borderId="11" xfId="0" applyFont="1" applyFill="1" applyBorder="1" applyAlignment="1" applyProtection="1">
      <alignment horizontal="center" vertical="center" wrapText="1"/>
      <protection/>
    </xf>
    <xf numFmtId="0" fontId="33" fillId="0" borderId="21"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12" xfId="0" applyFont="1" applyFill="1" applyBorder="1" applyAlignment="1">
      <alignment horizontal="center" vertical="center" wrapText="1"/>
    </xf>
    <xf numFmtId="177" fontId="34" fillId="0" borderId="11" xfId="23" applyNumberFormat="1" applyFont="1" applyFill="1" applyBorder="1" applyAlignment="1">
      <alignment horizontal="center" vertical="center" wrapText="1"/>
      <protection/>
    </xf>
    <xf numFmtId="0" fontId="33" fillId="0" borderId="11" xfId="0" applyFont="1" applyFill="1" applyBorder="1" applyAlignment="1">
      <alignment horizontal="center" vertical="center" wrapText="1"/>
    </xf>
    <xf numFmtId="178" fontId="34" fillId="0" borderId="11" xfId="0" applyNumberFormat="1" applyFont="1" applyFill="1" applyBorder="1" applyAlignment="1">
      <alignment horizontal="center" vertical="center" wrapText="1"/>
    </xf>
    <xf numFmtId="176" fontId="34" fillId="0" borderId="11" xfId="54" applyNumberFormat="1" applyFont="1" applyFill="1" applyBorder="1" applyAlignment="1">
      <alignment horizontal="center" vertical="center" wrapText="1"/>
      <protection/>
    </xf>
    <xf numFmtId="178" fontId="33" fillId="0" borderId="11" xfId="0" applyNumberFormat="1" applyFont="1" applyFill="1" applyBorder="1" applyAlignment="1">
      <alignment horizontal="center" vertical="center" wrapText="1"/>
    </xf>
    <xf numFmtId="0" fontId="33" fillId="0" borderId="21" xfId="23" applyNumberFormat="1" applyFont="1" applyFill="1" applyBorder="1" applyAlignment="1">
      <alignment horizontal="center" vertical="center" wrapText="1"/>
      <protection/>
    </xf>
    <xf numFmtId="176" fontId="33" fillId="0" borderId="12" xfId="54" applyNumberFormat="1" applyFont="1" applyFill="1" applyBorder="1" applyAlignment="1">
      <alignment horizontal="center" vertical="center" wrapText="1"/>
      <protection/>
    </xf>
    <xf numFmtId="0" fontId="32" fillId="0" borderId="26" xfId="0" applyFont="1" applyFill="1" applyBorder="1" applyAlignment="1">
      <alignment horizontal="center" vertical="center"/>
    </xf>
    <xf numFmtId="0" fontId="32" fillId="0" borderId="27" xfId="0" applyFont="1" applyFill="1" applyBorder="1" applyAlignment="1">
      <alignment horizontal="center" vertical="center"/>
    </xf>
    <xf numFmtId="0" fontId="33" fillId="0" borderId="27" xfId="0" applyFont="1" applyFill="1" applyBorder="1" applyAlignment="1">
      <alignment horizontal="center" vertical="center"/>
    </xf>
    <xf numFmtId="0" fontId="34" fillId="0" borderId="27" xfId="0" applyFont="1" applyFill="1" applyBorder="1" applyAlignment="1">
      <alignment horizontal="center" vertical="center" wrapText="1"/>
    </xf>
    <xf numFmtId="0" fontId="33" fillId="0" borderId="13" xfId="0" applyFont="1" applyFill="1" applyBorder="1" applyAlignment="1">
      <alignment horizontal="center" vertical="center"/>
    </xf>
    <xf numFmtId="0" fontId="34" fillId="0" borderId="28" xfId="0" applyFont="1" applyFill="1" applyBorder="1" applyAlignment="1">
      <alignment horizontal="center" vertical="center" wrapText="1"/>
    </xf>
    <xf numFmtId="0" fontId="34" fillId="0" borderId="27" xfId="0" applyFont="1" applyFill="1" applyBorder="1" applyAlignment="1">
      <alignment vertical="center"/>
    </xf>
    <xf numFmtId="0" fontId="34" fillId="0" borderId="27" xfId="23" applyFont="1" applyFill="1" applyBorder="1" applyAlignment="1">
      <alignment horizontal="center" vertical="center" wrapText="1"/>
      <protection/>
    </xf>
    <xf numFmtId="0" fontId="33" fillId="0" borderId="27" xfId="0"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0" borderId="11" xfId="23" applyNumberFormat="1" applyFont="1" applyFill="1" applyBorder="1" applyAlignment="1">
      <alignment horizontal="center" vertical="center" wrapText="1"/>
      <protection/>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常规_Sheet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zoomScaleSheetLayoutView="100" workbookViewId="0" topLeftCell="A1">
      <selection activeCell="G27" sqref="G27"/>
    </sheetView>
  </sheetViews>
  <sheetFormatPr defaultColWidth="9.00390625" defaultRowHeight="13.5"/>
  <cols>
    <col min="3" max="3" width="6.375" style="0" customWidth="1"/>
    <col min="5" max="5" width="10.875" style="0" customWidth="1"/>
    <col min="6" max="6" width="11.50390625" style="0" customWidth="1"/>
  </cols>
  <sheetData>
    <row r="1" spans="1:2" s="80" customFormat="1" ht="22.5" customHeight="1">
      <c r="A1" s="3" t="s">
        <v>0</v>
      </c>
      <c r="B1" s="3"/>
    </row>
    <row r="2" spans="1:14" s="81" customFormat="1" ht="63.75" customHeight="1">
      <c r="A2" s="91" t="s">
        <v>1</v>
      </c>
      <c r="B2" s="91"/>
      <c r="C2" s="91"/>
      <c r="D2" s="91"/>
      <c r="E2" s="91"/>
      <c r="F2" s="91"/>
      <c r="G2" s="91"/>
      <c r="H2" s="91"/>
      <c r="I2" s="91"/>
      <c r="J2" s="91"/>
      <c r="K2" s="91"/>
      <c r="L2" s="91"/>
      <c r="M2" s="91"/>
      <c r="N2" s="91"/>
    </row>
    <row r="3" spans="1:14" s="82" customFormat="1" ht="60" customHeight="1">
      <c r="A3" s="9"/>
      <c r="B3" s="9"/>
      <c r="C3" s="9"/>
      <c r="D3" s="9" t="s">
        <v>2</v>
      </c>
      <c r="E3" s="9" t="s">
        <v>3</v>
      </c>
      <c r="F3" s="9" t="s">
        <v>4</v>
      </c>
      <c r="G3" s="9" t="s">
        <v>5</v>
      </c>
      <c r="H3" s="9" t="s">
        <v>6</v>
      </c>
      <c r="I3" s="9" t="s">
        <v>7</v>
      </c>
      <c r="J3" s="9" t="s">
        <v>8</v>
      </c>
      <c r="K3" s="9" t="s">
        <v>9</v>
      </c>
      <c r="L3" s="9" t="s">
        <v>10</v>
      </c>
      <c r="M3" s="9" t="s">
        <v>11</v>
      </c>
      <c r="N3" s="9" t="s">
        <v>12</v>
      </c>
    </row>
    <row r="4" spans="1:14" s="83" customFormat="1" ht="33" customHeight="1">
      <c r="A4" s="92" t="s">
        <v>2</v>
      </c>
      <c r="B4" s="93"/>
      <c r="C4" s="94"/>
      <c r="D4" s="87">
        <f aca="true" t="shared" si="0" ref="D4:M4">SUM(D5:D7)</f>
        <v>7022</v>
      </c>
      <c r="E4" s="87">
        <f t="shared" si="0"/>
        <v>21</v>
      </c>
      <c r="F4" s="87">
        <f t="shared" si="0"/>
        <v>3130</v>
      </c>
      <c r="G4" s="87">
        <f t="shared" si="0"/>
        <v>536</v>
      </c>
      <c r="H4" s="87">
        <f t="shared" si="0"/>
        <v>426.8</v>
      </c>
      <c r="I4" s="87">
        <f t="shared" si="0"/>
        <v>604</v>
      </c>
      <c r="J4" s="87">
        <f t="shared" si="0"/>
        <v>1000</v>
      </c>
      <c r="K4" s="87">
        <f t="shared" si="0"/>
        <v>424.2</v>
      </c>
      <c r="L4" s="87">
        <f t="shared" si="0"/>
        <v>580</v>
      </c>
      <c r="M4" s="87">
        <f t="shared" si="0"/>
        <v>300</v>
      </c>
      <c r="N4" s="87"/>
    </row>
    <row r="5" spans="1:14" s="15" customFormat="1" ht="33" customHeight="1">
      <c r="A5" s="95" t="s">
        <v>13</v>
      </c>
      <c r="B5" s="96"/>
      <c r="C5" s="97"/>
      <c r="D5" s="14">
        <f>SUM(E5:M5)</f>
        <v>3130</v>
      </c>
      <c r="E5" s="14"/>
      <c r="F5" s="14">
        <v>3130</v>
      </c>
      <c r="G5" s="14"/>
      <c r="H5" s="14"/>
      <c r="I5" s="14"/>
      <c r="J5" s="14"/>
      <c r="K5" s="14"/>
      <c r="L5" s="14"/>
      <c r="M5" s="14"/>
      <c r="N5" s="14"/>
    </row>
    <row r="6" spans="1:14" s="15" customFormat="1" ht="33" customHeight="1">
      <c r="A6" s="95" t="s">
        <v>14</v>
      </c>
      <c r="B6" s="96"/>
      <c r="C6" s="97"/>
      <c r="D6" s="14">
        <v>3871</v>
      </c>
      <c r="E6" s="14"/>
      <c r="F6" s="14"/>
      <c r="G6" s="98">
        <v>536</v>
      </c>
      <c r="H6" s="98">
        <f>'农村公路养护工程明细'!O15</f>
        <v>426.8</v>
      </c>
      <c r="I6" s="98">
        <f>'农村公路养护工程明细'!O25</f>
        <v>604</v>
      </c>
      <c r="J6" s="98">
        <f>'农村公路养护工程明细'!O29</f>
        <v>1000</v>
      </c>
      <c r="K6" s="98">
        <f>'农村公路养护工程明细'!O34</f>
        <v>424.2</v>
      </c>
      <c r="L6" s="98">
        <v>580</v>
      </c>
      <c r="M6" s="99">
        <v>300</v>
      </c>
      <c r="N6" s="14"/>
    </row>
    <row r="7" spans="1:14" s="15" customFormat="1" ht="33" customHeight="1">
      <c r="A7" s="95" t="s">
        <v>15</v>
      </c>
      <c r="B7" s="96"/>
      <c r="C7" s="97"/>
      <c r="D7" s="14">
        <f>SUM(E7:M7)</f>
        <v>21</v>
      </c>
      <c r="E7" s="14">
        <v>21</v>
      </c>
      <c r="F7" s="14"/>
      <c r="G7" s="14"/>
      <c r="H7" s="14"/>
      <c r="I7" s="14"/>
      <c r="J7" s="14"/>
      <c r="K7" s="14"/>
      <c r="L7" s="14"/>
      <c r="M7" s="14"/>
      <c r="N7" s="14"/>
    </row>
  </sheetData>
  <sheetProtection/>
  <mergeCells count="6">
    <mergeCell ref="A1:B1"/>
    <mergeCell ref="A2:N2"/>
    <mergeCell ref="A4:C4"/>
    <mergeCell ref="A5:C5"/>
    <mergeCell ref="A6:C6"/>
    <mergeCell ref="A7: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I8"/>
  <sheetViews>
    <sheetView zoomScaleSheetLayoutView="100" workbookViewId="0" topLeftCell="A1">
      <selection activeCell="D25" sqref="D25"/>
    </sheetView>
  </sheetViews>
  <sheetFormatPr defaultColWidth="8.875" defaultRowHeight="13.5"/>
  <cols>
    <col min="1" max="1" width="5.125" style="4" customWidth="1"/>
    <col min="2" max="2" width="12.00390625" style="4" customWidth="1"/>
    <col min="3" max="3" width="32.625" style="4" customWidth="1"/>
    <col min="4" max="4" width="18.125" style="4" customWidth="1"/>
    <col min="5" max="5" width="31.125" style="4" customWidth="1"/>
    <col min="6" max="6" width="25.00390625" style="4" customWidth="1"/>
    <col min="7" max="243" width="8.875" style="4" customWidth="1"/>
  </cols>
  <sheetData>
    <row r="1" spans="1:2" s="80" customFormat="1" ht="22.5" customHeight="1">
      <c r="A1" s="3" t="s">
        <v>16</v>
      </c>
      <c r="B1" s="3"/>
    </row>
    <row r="2" spans="1:6" s="81" customFormat="1" ht="63.75" customHeight="1">
      <c r="A2" s="5" t="s">
        <v>17</v>
      </c>
      <c r="B2" s="5"/>
      <c r="C2" s="5"/>
      <c r="D2" s="5"/>
      <c r="E2" s="5"/>
      <c r="F2" s="5"/>
    </row>
    <row r="3" spans="1:7" s="15" customFormat="1" ht="17.25" customHeight="1">
      <c r="A3" s="6"/>
      <c r="B3" s="6"/>
      <c r="C3" s="6"/>
      <c r="D3" s="7"/>
      <c r="F3" s="16"/>
      <c r="G3" s="88"/>
    </row>
    <row r="4" spans="1:7" s="82" customFormat="1" ht="27" customHeight="1">
      <c r="A4" s="8" t="s">
        <v>18</v>
      </c>
      <c r="B4" s="8" t="s">
        <v>19</v>
      </c>
      <c r="C4" s="8" t="s">
        <v>20</v>
      </c>
      <c r="D4" s="9" t="s">
        <v>21</v>
      </c>
      <c r="E4" s="9"/>
      <c r="F4" s="9" t="s">
        <v>12</v>
      </c>
      <c r="G4" s="89"/>
    </row>
    <row r="5" spans="1:6" s="82" customFormat="1" ht="57" customHeight="1">
      <c r="A5" s="10"/>
      <c r="B5" s="10"/>
      <c r="C5" s="10"/>
      <c r="D5" s="9" t="s">
        <v>2</v>
      </c>
      <c r="E5" s="9" t="s">
        <v>4</v>
      </c>
      <c r="F5" s="9"/>
    </row>
    <row r="6" spans="1:243" s="83" customFormat="1" ht="36" customHeight="1">
      <c r="A6" s="84" t="s">
        <v>13</v>
      </c>
      <c r="B6" s="85"/>
      <c r="C6" s="86"/>
      <c r="D6" s="87">
        <f>SUM(E6:E6)</f>
        <v>3130</v>
      </c>
      <c r="E6" s="87">
        <f>SUM(E7:E8)</f>
        <v>3130</v>
      </c>
      <c r="F6" s="87"/>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row>
    <row r="7" spans="1:6" s="15" customFormat="1" ht="42" customHeight="1">
      <c r="A7" s="14">
        <v>1</v>
      </c>
      <c r="B7" s="14" t="s">
        <v>22</v>
      </c>
      <c r="C7" s="14" t="s">
        <v>23</v>
      </c>
      <c r="D7" s="14">
        <f>SUM(E7:E7)</f>
        <v>968</v>
      </c>
      <c r="E7" s="15">
        <v>968</v>
      </c>
      <c r="F7" s="14"/>
    </row>
    <row r="8" spans="1:6" s="15" customFormat="1" ht="42" customHeight="1">
      <c r="A8" s="14">
        <v>2</v>
      </c>
      <c r="B8" s="14" t="s">
        <v>22</v>
      </c>
      <c r="C8" s="14" t="s">
        <v>24</v>
      </c>
      <c r="D8" s="14">
        <f>SUM(E8:E8)</f>
        <v>2162</v>
      </c>
      <c r="E8" s="14">
        <v>2162</v>
      </c>
      <c r="F8" s="14"/>
    </row>
  </sheetData>
  <sheetProtection/>
  <mergeCells count="8">
    <mergeCell ref="A1:B1"/>
    <mergeCell ref="A2:F2"/>
    <mergeCell ref="D4:E4"/>
    <mergeCell ref="A6:C6"/>
    <mergeCell ref="A4:A5"/>
    <mergeCell ref="B4:B5"/>
    <mergeCell ref="C4:C5"/>
    <mergeCell ref="F4:F5"/>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IU70"/>
  <sheetViews>
    <sheetView zoomScaleSheetLayoutView="100" workbookViewId="0" topLeftCell="A37">
      <selection activeCell="P7" sqref="P7"/>
    </sheetView>
  </sheetViews>
  <sheetFormatPr defaultColWidth="8.75390625" defaultRowHeight="13.5"/>
  <cols>
    <col min="1" max="1" width="7.625" style="17" customWidth="1"/>
    <col min="2" max="2" width="12.125" style="17" customWidth="1"/>
    <col min="3" max="3" width="9.125" style="17" customWidth="1"/>
    <col min="4" max="4" width="16.125" style="17" customWidth="1"/>
    <col min="5" max="5" width="9.00390625" style="17" customWidth="1"/>
    <col min="6" max="6" width="8.25390625" style="17" customWidth="1"/>
    <col min="7" max="7" width="10.125" style="17" customWidth="1"/>
    <col min="8" max="8" width="8.50390625" style="17" customWidth="1"/>
    <col min="9" max="9" width="9.625" style="17" customWidth="1"/>
    <col min="10" max="10" width="9.125" style="17" customWidth="1"/>
    <col min="11" max="11" width="15.25390625" style="17" customWidth="1"/>
    <col min="12" max="12" width="8.375" style="17" customWidth="1"/>
    <col min="13" max="13" width="9.625" style="17" customWidth="1"/>
    <col min="14" max="14" width="9.875" style="17" customWidth="1"/>
    <col min="15" max="15" width="7.75390625" style="17" customWidth="1"/>
    <col min="16" max="16" width="18.00390625" style="17" customWidth="1"/>
    <col min="17" max="17" width="21.50390625" style="17" customWidth="1"/>
    <col min="18" max="18" width="7.00390625" style="17" customWidth="1"/>
    <col min="19" max="16384" width="8.75390625" style="17" customWidth="1"/>
  </cols>
  <sheetData>
    <row r="1" spans="1:2" s="17" customFormat="1" ht="20.25" customHeight="1">
      <c r="A1" s="26" t="s">
        <v>25</v>
      </c>
      <c r="B1" s="26"/>
    </row>
    <row r="2" spans="1:18" s="17" customFormat="1" ht="36" customHeight="1">
      <c r="A2" s="27" t="s">
        <v>26</v>
      </c>
      <c r="B2" s="27"/>
      <c r="C2" s="27"/>
      <c r="D2" s="27"/>
      <c r="E2" s="27"/>
      <c r="F2" s="27"/>
      <c r="G2" s="27"/>
      <c r="H2" s="27"/>
      <c r="I2" s="27"/>
      <c r="J2" s="27"/>
      <c r="K2" s="27"/>
      <c r="L2" s="27"/>
      <c r="M2" s="27"/>
      <c r="N2" s="27"/>
      <c r="O2" s="27"/>
      <c r="P2" s="27"/>
      <c r="Q2" s="27"/>
      <c r="R2" s="27"/>
    </row>
    <row r="3" spans="1:18" s="17" customFormat="1" ht="29.25" customHeight="1">
      <c r="A3" s="28" t="s">
        <v>27</v>
      </c>
      <c r="B3" s="29"/>
      <c r="C3" s="29"/>
      <c r="D3" s="29"/>
      <c r="E3" s="51"/>
      <c r="F3" s="51"/>
      <c r="G3" s="29"/>
      <c r="H3" s="29"/>
      <c r="I3" s="29"/>
      <c r="J3" s="29"/>
      <c r="K3" s="29"/>
      <c r="L3" s="29"/>
      <c r="M3" s="29"/>
      <c r="N3" s="29"/>
      <c r="O3" s="29"/>
      <c r="P3" s="29"/>
      <c r="Q3" s="29"/>
      <c r="R3" s="29"/>
    </row>
    <row r="4" spans="1:18" s="17" customFormat="1" ht="28.5" customHeight="1">
      <c r="A4" s="30" t="s">
        <v>18</v>
      </c>
      <c r="B4" s="31" t="s">
        <v>28</v>
      </c>
      <c r="C4" s="31" t="s">
        <v>29</v>
      </c>
      <c r="D4" s="32" t="s">
        <v>30</v>
      </c>
      <c r="E4" s="52" t="s">
        <v>31</v>
      </c>
      <c r="F4" s="52"/>
      <c r="G4" s="32" t="s">
        <v>32</v>
      </c>
      <c r="H4" s="32" t="s">
        <v>33</v>
      </c>
      <c r="I4" s="32" t="s">
        <v>34</v>
      </c>
      <c r="J4" s="31" t="s">
        <v>35</v>
      </c>
      <c r="K4" s="31" t="s">
        <v>36</v>
      </c>
      <c r="L4" s="52" t="s">
        <v>37</v>
      </c>
      <c r="M4" s="52"/>
      <c r="N4" s="31" t="s">
        <v>38</v>
      </c>
      <c r="O4" s="31" t="s">
        <v>39</v>
      </c>
      <c r="P4" s="31" t="s">
        <v>40</v>
      </c>
      <c r="Q4" s="31" t="s">
        <v>41</v>
      </c>
      <c r="R4" s="71" t="s">
        <v>12</v>
      </c>
    </row>
    <row r="5" spans="1:18" s="17" customFormat="1" ht="28.5" customHeight="1">
      <c r="A5" s="33"/>
      <c r="B5" s="34"/>
      <c r="C5" s="34"/>
      <c r="D5" s="35"/>
      <c r="E5" s="53" t="s">
        <v>42</v>
      </c>
      <c r="F5" s="53" t="s">
        <v>43</v>
      </c>
      <c r="G5" s="35"/>
      <c r="H5" s="35"/>
      <c r="I5" s="35"/>
      <c r="J5" s="34"/>
      <c r="K5" s="34"/>
      <c r="L5" s="53" t="s">
        <v>44</v>
      </c>
      <c r="M5" s="53" t="s">
        <v>45</v>
      </c>
      <c r="N5" s="35"/>
      <c r="O5" s="34"/>
      <c r="P5" s="34"/>
      <c r="Q5" s="34"/>
      <c r="R5" s="72"/>
    </row>
    <row r="6" spans="1:18" s="18" customFormat="1" ht="30.75" customHeight="1">
      <c r="A6" s="36" t="s">
        <v>46</v>
      </c>
      <c r="B6" s="36"/>
      <c r="C6" s="37"/>
      <c r="D6" s="38"/>
      <c r="E6" s="54"/>
      <c r="F6" s="54"/>
      <c r="G6" s="38"/>
      <c r="H6" s="38"/>
      <c r="I6" s="38"/>
      <c r="J6" s="62"/>
      <c r="K6" s="62"/>
      <c r="L6" s="54"/>
      <c r="M6" s="62">
        <f>M7+M15+M25+M29+M34+M45+M51</f>
        <v>228.23200000000003</v>
      </c>
      <c r="N6" s="62">
        <f>N7+N15+N25+N29+N34+N45+N51</f>
        <v>6622.3</v>
      </c>
      <c r="O6" s="62">
        <f>O7+O15+O25+O29+O34+O45+O51</f>
        <v>3871</v>
      </c>
      <c r="P6" s="62"/>
      <c r="Q6" s="62"/>
      <c r="R6" s="73"/>
    </row>
    <row r="7" spans="1:18" s="18" customFormat="1" ht="30" customHeight="1">
      <c r="A7" s="36" t="s">
        <v>47</v>
      </c>
      <c r="B7" s="36"/>
      <c r="C7" s="37"/>
      <c r="D7" s="38"/>
      <c r="E7" s="54"/>
      <c r="F7" s="54"/>
      <c r="G7" s="38"/>
      <c r="H7" s="38"/>
      <c r="I7" s="38"/>
      <c r="J7" s="62"/>
      <c r="K7" s="62"/>
      <c r="L7" s="54"/>
      <c r="M7" s="62">
        <f aca="true" t="shared" si="0" ref="M7:O7">SUM(M8:M14)</f>
        <v>34</v>
      </c>
      <c r="N7" s="62">
        <f t="shared" si="0"/>
        <v>1078.9</v>
      </c>
      <c r="O7" s="62">
        <f t="shared" si="0"/>
        <v>536</v>
      </c>
      <c r="P7" s="62"/>
      <c r="Q7" s="62"/>
      <c r="R7" s="73"/>
    </row>
    <row r="8" spans="1:18" s="19" customFormat="1" ht="30" customHeight="1">
      <c r="A8" s="39">
        <v>1</v>
      </c>
      <c r="B8" s="40"/>
      <c r="C8" s="41" t="s">
        <v>48</v>
      </c>
      <c r="D8" s="40" t="s">
        <v>49</v>
      </c>
      <c r="E8" s="50">
        <v>40</v>
      </c>
      <c r="F8" s="50">
        <v>50</v>
      </c>
      <c r="G8" s="55" t="s">
        <v>50</v>
      </c>
      <c r="H8" s="40">
        <v>6</v>
      </c>
      <c r="I8" s="50">
        <v>81.1</v>
      </c>
      <c r="J8" s="41" t="s">
        <v>51</v>
      </c>
      <c r="K8" s="40" t="s">
        <v>52</v>
      </c>
      <c r="L8" s="41" t="s">
        <v>53</v>
      </c>
      <c r="M8" s="40">
        <v>10</v>
      </c>
      <c r="N8" s="41">
        <v>300</v>
      </c>
      <c r="O8" s="46">
        <v>120</v>
      </c>
      <c r="P8" s="41" t="s">
        <v>5</v>
      </c>
      <c r="Q8" s="41" t="s">
        <v>54</v>
      </c>
      <c r="R8" s="74"/>
    </row>
    <row r="9" spans="1:18" s="19" customFormat="1" ht="30" customHeight="1">
      <c r="A9" s="39">
        <v>2</v>
      </c>
      <c r="B9" s="40"/>
      <c r="C9" s="41" t="s">
        <v>48</v>
      </c>
      <c r="D9" s="40" t="s">
        <v>55</v>
      </c>
      <c r="E9" s="50">
        <v>0.6</v>
      </c>
      <c r="F9" s="50">
        <v>2.6</v>
      </c>
      <c r="G9" s="55" t="s">
        <v>50</v>
      </c>
      <c r="H9" s="40">
        <v>3.5</v>
      </c>
      <c r="I9" s="50">
        <v>71.7</v>
      </c>
      <c r="J9" s="41" t="s">
        <v>56</v>
      </c>
      <c r="K9" s="40" t="s">
        <v>57</v>
      </c>
      <c r="L9" s="41" t="s">
        <v>53</v>
      </c>
      <c r="M9" s="40">
        <v>2</v>
      </c>
      <c r="N9" s="41">
        <v>56</v>
      </c>
      <c r="O9" s="46">
        <v>35</v>
      </c>
      <c r="P9" s="41" t="s">
        <v>5</v>
      </c>
      <c r="Q9" s="41" t="s">
        <v>54</v>
      </c>
      <c r="R9" s="74"/>
    </row>
    <row r="10" spans="1:18" s="19" customFormat="1" ht="30" customHeight="1">
      <c r="A10" s="39">
        <v>3</v>
      </c>
      <c r="B10" s="40"/>
      <c r="C10" s="41" t="s">
        <v>48</v>
      </c>
      <c r="D10" s="40" t="s">
        <v>58</v>
      </c>
      <c r="E10" s="50">
        <v>0</v>
      </c>
      <c r="F10" s="50">
        <v>2.7</v>
      </c>
      <c r="G10" s="55" t="s">
        <v>59</v>
      </c>
      <c r="H10" s="40">
        <v>3.5</v>
      </c>
      <c r="I10" s="50">
        <v>67.7</v>
      </c>
      <c r="J10" s="41" t="s">
        <v>56</v>
      </c>
      <c r="K10" s="40" t="s">
        <v>57</v>
      </c>
      <c r="L10" s="41" t="s">
        <v>53</v>
      </c>
      <c r="M10" s="40">
        <v>2.7</v>
      </c>
      <c r="N10" s="41">
        <v>75.6</v>
      </c>
      <c r="O10" s="46">
        <v>47.3</v>
      </c>
      <c r="P10" s="41" t="s">
        <v>5</v>
      </c>
      <c r="Q10" s="41" t="s">
        <v>54</v>
      </c>
      <c r="R10" s="74"/>
    </row>
    <row r="11" spans="1:18" s="19" customFormat="1" ht="30" customHeight="1">
      <c r="A11" s="39">
        <v>4</v>
      </c>
      <c r="B11" s="40"/>
      <c r="C11" s="41" t="s">
        <v>48</v>
      </c>
      <c r="D11" s="40" t="s">
        <v>60</v>
      </c>
      <c r="E11" s="50">
        <v>7.7</v>
      </c>
      <c r="F11" s="50">
        <v>16.1</v>
      </c>
      <c r="G11" s="55" t="s">
        <v>50</v>
      </c>
      <c r="H11" s="40">
        <v>4.5</v>
      </c>
      <c r="I11" s="50">
        <v>72.6</v>
      </c>
      <c r="J11" s="41" t="s">
        <v>56</v>
      </c>
      <c r="K11" s="40" t="s">
        <v>57</v>
      </c>
      <c r="L11" s="41" t="s">
        <v>53</v>
      </c>
      <c r="M11" s="40">
        <v>8.4</v>
      </c>
      <c r="N11" s="41">
        <v>378</v>
      </c>
      <c r="O11" s="46">
        <v>189</v>
      </c>
      <c r="P11" s="41" t="s">
        <v>5</v>
      </c>
      <c r="Q11" s="41" t="s">
        <v>54</v>
      </c>
      <c r="R11" s="74"/>
    </row>
    <row r="12" spans="1:18" s="19" customFormat="1" ht="30" customHeight="1">
      <c r="A12" s="39">
        <v>5</v>
      </c>
      <c r="B12" s="40"/>
      <c r="C12" s="41" t="s">
        <v>48</v>
      </c>
      <c r="D12" s="40" t="s">
        <v>61</v>
      </c>
      <c r="E12" s="50">
        <v>4.2</v>
      </c>
      <c r="F12" s="50">
        <v>9.2</v>
      </c>
      <c r="G12" s="55" t="s">
        <v>50</v>
      </c>
      <c r="H12" s="40">
        <v>3.5</v>
      </c>
      <c r="I12" s="50">
        <v>81.4</v>
      </c>
      <c r="J12" s="41" t="s">
        <v>51</v>
      </c>
      <c r="K12" s="40" t="s">
        <v>52</v>
      </c>
      <c r="L12" s="41" t="s">
        <v>53</v>
      </c>
      <c r="M12" s="40">
        <v>5</v>
      </c>
      <c r="N12" s="41">
        <v>87.5</v>
      </c>
      <c r="O12" s="46">
        <v>35</v>
      </c>
      <c r="P12" s="41" t="s">
        <v>5</v>
      </c>
      <c r="Q12" s="41" t="s">
        <v>54</v>
      </c>
      <c r="R12" s="74"/>
    </row>
    <row r="13" spans="1:18" s="19" customFormat="1" ht="30" customHeight="1">
      <c r="A13" s="39">
        <v>6</v>
      </c>
      <c r="B13" s="40"/>
      <c r="C13" s="41" t="s">
        <v>48</v>
      </c>
      <c r="D13" s="40" t="s">
        <v>62</v>
      </c>
      <c r="E13" s="50">
        <v>9.6</v>
      </c>
      <c r="F13" s="50">
        <v>11.3</v>
      </c>
      <c r="G13" s="55" t="s">
        <v>50</v>
      </c>
      <c r="H13" s="40">
        <v>4.5</v>
      </c>
      <c r="I13" s="50">
        <v>82.2</v>
      </c>
      <c r="J13" s="41" t="s">
        <v>51</v>
      </c>
      <c r="K13" s="40" t="s">
        <v>52</v>
      </c>
      <c r="L13" s="41" t="s">
        <v>53</v>
      </c>
      <c r="M13" s="40">
        <v>1.7</v>
      </c>
      <c r="N13" s="41">
        <v>30.6</v>
      </c>
      <c r="O13" s="46">
        <v>15.2</v>
      </c>
      <c r="P13" s="41" t="s">
        <v>5</v>
      </c>
      <c r="Q13" s="41" t="s">
        <v>54</v>
      </c>
      <c r="R13" s="74"/>
    </row>
    <row r="14" spans="1:18" s="19" customFormat="1" ht="30" customHeight="1">
      <c r="A14" s="39">
        <v>7</v>
      </c>
      <c r="B14" s="40"/>
      <c r="C14" s="41" t="s">
        <v>48</v>
      </c>
      <c r="D14" s="40" t="s">
        <v>63</v>
      </c>
      <c r="E14" s="50">
        <v>0</v>
      </c>
      <c r="F14" s="50">
        <v>4.2</v>
      </c>
      <c r="G14" s="55" t="s">
        <v>50</v>
      </c>
      <c r="H14" s="40">
        <v>4.5</v>
      </c>
      <c r="I14" s="50">
        <v>74.1</v>
      </c>
      <c r="J14" s="41" t="s">
        <v>56</v>
      </c>
      <c r="K14" s="40" t="s">
        <v>57</v>
      </c>
      <c r="L14" s="41" t="s">
        <v>53</v>
      </c>
      <c r="M14" s="40">
        <v>4.2</v>
      </c>
      <c r="N14" s="41">
        <v>151.2</v>
      </c>
      <c r="O14" s="46">
        <v>94.5</v>
      </c>
      <c r="P14" s="41" t="s">
        <v>5</v>
      </c>
      <c r="Q14" s="41" t="s">
        <v>54</v>
      </c>
      <c r="R14" s="74"/>
    </row>
    <row r="15" spans="1:18" s="18" customFormat="1" ht="30" customHeight="1">
      <c r="A15" s="36" t="s">
        <v>64</v>
      </c>
      <c r="B15" s="36"/>
      <c r="C15" s="37"/>
      <c r="D15" s="38"/>
      <c r="E15" s="54"/>
      <c r="F15" s="54"/>
      <c r="G15" s="38"/>
      <c r="H15" s="38"/>
      <c r="I15" s="38"/>
      <c r="J15" s="62"/>
      <c r="K15" s="62"/>
      <c r="L15" s="54"/>
      <c r="M15" s="62">
        <f>SUM(M16:M24)</f>
        <v>33.973000000000006</v>
      </c>
      <c r="N15" s="62">
        <f>SUM(N16:N24)</f>
        <v>1022.9</v>
      </c>
      <c r="O15" s="62">
        <f>SUM(O16:O24)</f>
        <v>426.8</v>
      </c>
      <c r="P15" s="62"/>
      <c r="Q15" s="62"/>
      <c r="R15" s="73"/>
    </row>
    <row r="16" spans="1:18" s="19" customFormat="1" ht="30" customHeight="1">
      <c r="A16" s="39">
        <v>1</v>
      </c>
      <c r="B16" s="40" t="s">
        <v>65</v>
      </c>
      <c r="C16" s="41" t="s">
        <v>66</v>
      </c>
      <c r="D16" s="40" t="s">
        <v>67</v>
      </c>
      <c r="E16" s="50" t="s">
        <v>68</v>
      </c>
      <c r="F16" s="50" t="s">
        <v>69</v>
      </c>
      <c r="G16" s="55" t="s">
        <v>50</v>
      </c>
      <c r="H16" s="40">
        <v>3.5</v>
      </c>
      <c r="I16" s="50">
        <v>74.32</v>
      </c>
      <c r="J16" s="41" t="s">
        <v>70</v>
      </c>
      <c r="K16" s="40" t="s">
        <v>71</v>
      </c>
      <c r="L16" s="41" t="s">
        <v>53</v>
      </c>
      <c r="M16" s="40">
        <v>3.926</v>
      </c>
      <c r="N16" s="41">
        <v>206.1</v>
      </c>
      <c r="O16" s="46">
        <v>68.7</v>
      </c>
      <c r="P16" s="41" t="s">
        <v>6</v>
      </c>
      <c r="Q16" s="41" t="s">
        <v>72</v>
      </c>
      <c r="R16" s="74"/>
    </row>
    <row r="17" spans="1:18" s="19" customFormat="1" ht="30" customHeight="1">
      <c r="A17" s="39">
        <v>2</v>
      </c>
      <c r="B17" s="40" t="s">
        <v>73</v>
      </c>
      <c r="C17" s="41" t="s">
        <v>66</v>
      </c>
      <c r="D17" s="40" t="s">
        <v>74</v>
      </c>
      <c r="E17" s="50" t="s">
        <v>68</v>
      </c>
      <c r="F17" s="50" t="s">
        <v>75</v>
      </c>
      <c r="G17" s="55" t="s">
        <v>59</v>
      </c>
      <c r="H17" s="40">
        <v>3.5</v>
      </c>
      <c r="I17" s="50">
        <v>74.63</v>
      </c>
      <c r="J17" s="41" t="s">
        <v>70</v>
      </c>
      <c r="K17" s="40" t="s">
        <v>71</v>
      </c>
      <c r="L17" s="41" t="s">
        <v>53</v>
      </c>
      <c r="M17" s="40">
        <v>3.009</v>
      </c>
      <c r="N17" s="41">
        <v>158</v>
      </c>
      <c r="O17" s="46">
        <v>52.7</v>
      </c>
      <c r="P17" s="41" t="s">
        <v>6</v>
      </c>
      <c r="Q17" s="41" t="s">
        <v>72</v>
      </c>
      <c r="R17" s="74"/>
    </row>
    <row r="18" spans="1:18" s="19" customFormat="1" ht="30" customHeight="1">
      <c r="A18" s="39">
        <v>3</v>
      </c>
      <c r="B18" s="40" t="s">
        <v>76</v>
      </c>
      <c r="C18" s="41" t="s">
        <v>66</v>
      </c>
      <c r="D18" s="40" t="s">
        <v>77</v>
      </c>
      <c r="E18" s="50" t="s">
        <v>68</v>
      </c>
      <c r="F18" s="50" t="s">
        <v>78</v>
      </c>
      <c r="G18" s="55" t="s">
        <v>50</v>
      </c>
      <c r="H18" s="40">
        <v>5</v>
      </c>
      <c r="I18" s="50">
        <v>69.04</v>
      </c>
      <c r="J18" s="41" t="s">
        <v>70</v>
      </c>
      <c r="K18" s="40" t="s">
        <v>71</v>
      </c>
      <c r="L18" s="41" t="s">
        <v>53</v>
      </c>
      <c r="M18" s="40">
        <v>1.837</v>
      </c>
      <c r="N18" s="41">
        <v>138</v>
      </c>
      <c r="O18" s="46">
        <v>45.9</v>
      </c>
      <c r="P18" s="41" t="s">
        <v>6</v>
      </c>
      <c r="Q18" s="41" t="s">
        <v>72</v>
      </c>
      <c r="R18" s="74"/>
    </row>
    <row r="19" spans="1:18" s="19" customFormat="1" ht="30" customHeight="1">
      <c r="A19" s="39">
        <v>4</v>
      </c>
      <c r="B19" s="40" t="s">
        <v>79</v>
      </c>
      <c r="C19" s="41" t="s">
        <v>66</v>
      </c>
      <c r="D19" s="40" t="s">
        <v>80</v>
      </c>
      <c r="E19" s="50" t="s">
        <v>68</v>
      </c>
      <c r="F19" s="50" t="s">
        <v>81</v>
      </c>
      <c r="G19" s="55" t="s">
        <v>50</v>
      </c>
      <c r="H19" s="40">
        <v>5</v>
      </c>
      <c r="I19" s="50">
        <v>77.59</v>
      </c>
      <c r="J19" s="41" t="s">
        <v>82</v>
      </c>
      <c r="K19" s="40" t="s">
        <v>71</v>
      </c>
      <c r="L19" s="41" t="s">
        <v>53</v>
      </c>
      <c r="M19" s="40">
        <v>6.853</v>
      </c>
      <c r="N19" s="41">
        <v>137</v>
      </c>
      <c r="O19" s="46">
        <v>68.5</v>
      </c>
      <c r="P19" s="41" t="s">
        <v>6</v>
      </c>
      <c r="Q19" s="41" t="s">
        <v>72</v>
      </c>
      <c r="R19" s="74"/>
    </row>
    <row r="20" spans="1:18" s="19" customFormat="1" ht="30" customHeight="1">
      <c r="A20" s="39">
        <v>5</v>
      </c>
      <c r="B20" s="40" t="s">
        <v>83</v>
      </c>
      <c r="C20" s="41" t="s">
        <v>66</v>
      </c>
      <c r="D20" s="40" t="s">
        <v>84</v>
      </c>
      <c r="E20" s="50" t="s">
        <v>85</v>
      </c>
      <c r="F20" s="50" t="s">
        <v>86</v>
      </c>
      <c r="G20" s="55" t="s">
        <v>50</v>
      </c>
      <c r="H20" s="40">
        <v>4.5</v>
      </c>
      <c r="I20" s="50">
        <v>78.92</v>
      </c>
      <c r="J20" s="41" t="s">
        <v>82</v>
      </c>
      <c r="K20" s="40" t="s">
        <v>71</v>
      </c>
      <c r="L20" s="41" t="s">
        <v>53</v>
      </c>
      <c r="M20" s="40">
        <v>5.481</v>
      </c>
      <c r="N20" s="41">
        <v>99</v>
      </c>
      <c r="O20" s="46">
        <v>49</v>
      </c>
      <c r="P20" s="41" t="s">
        <v>6</v>
      </c>
      <c r="Q20" s="41" t="s">
        <v>72</v>
      </c>
      <c r="R20" s="74"/>
    </row>
    <row r="21" spans="1:18" s="19" customFormat="1" ht="30" customHeight="1">
      <c r="A21" s="39">
        <v>6</v>
      </c>
      <c r="B21" s="40" t="s">
        <v>87</v>
      </c>
      <c r="C21" s="41" t="s">
        <v>66</v>
      </c>
      <c r="D21" s="40" t="s">
        <v>88</v>
      </c>
      <c r="E21" s="50" t="s">
        <v>68</v>
      </c>
      <c r="F21" s="50" t="s">
        <v>89</v>
      </c>
      <c r="G21" s="55" t="s">
        <v>50</v>
      </c>
      <c r="H21" s="40">
        <v>3.5</v>
      </c>
      <c r="I21" s="50">
        <v>67.4</v>
      </c>
      <c r="J21" s="41" t="s">
        <v>70</v>
      </c>
      <c r="K21" s="40" t="s">
        <v>90</v>
      </c>
      <c r="L21" s="41" t="s">
        <v>53</v>
      </c>
      <c r="M21" s="40">
        <v>1.196</v>
      </c>
      <c r="N21" s="41">
        <v>42</v>
      </c>
      <c r="O21" s="46">
        <v>20.9</v>
      </c>
      <c r="P21" s="41" t="s">
        <v>6</v>
      </c>
      <c r="Q21" s="41" t="s">
        <v>72</v>
      </c>
      <c r="R21" s="74"/>
    </row>
    <row r="22" spans="1:18" s="19" customFormat="1" ht="30" customHeight="1">
      <c r="A22" s="39">
        <v>8</v>
      </c>
      <c r="B22" s="40"/>
      <c r="C22" s="41" t="s">
        <v>66</v>
      </c>
      <c r="D22" s="40" t="s">
        <v>91</v>
      </c>
      <c r="E22" s="50" t="s">
        <v>92</v>
      </c>
      <c r="F22" s="50" t="s">
        <v>93</v>
      </c>
      <c r="G22" s="55" t="s">
        <v>50</v>
      </c>
      <c r="H22" s="40">
        <v>5</v>
      </c>
      <c r="I22" s="50">
        <v>79.64</v>
      </c>
      <c r="J22" s="41" t="s">
        <v>82</v>
      </c>
      <c r="K22" s="40" t="s">
        <v>71</v>
      </c>
      <c r="L22" s="41" t="s">
        <v>53</v>
      </c>
      <c r="M22" s="40">
        <v>7.608</v>
      </c>
      <c r="N22" s="41">
        <v>152.1</v>
      </c>
      <c r="O22" s="46">
        <v>76</v>
      </c>
      <c r="P22" s="41" t="s">
        <v>6</v>
      </c>
      <c r="Q22" s="41" t="s">
        <v>94</v>
      </c>
      <c r="R22" s="74"/>
    </row>
    <row r="23" spans="1:18" s="19" customFormat="1" ht="30" customHeight="1">
      <c r="A23" s="39">
        <v>11</v>
      </c>
      <c r="B23" s="40"/>
      <c r="C23" s="41" t="s">
        <v>66</v>
      </c>
      <c r="D23" s="40" t="s">
        <v>95</v>
      </c>
      <c r="E23" s="50" t="s">
        <v>96</v>
      </c>
      <c r="F23" s="50" t="s">
        <v>97</v>
      </c>
      <c r="G23" s="55" t="s">
        <v>50</v>
      </c>
      <c r="H23" s="40">
        <v>4.5</v>
      </c>
      <c r="I23" s="50">
        <v>75.88</v>
      </c>
      <c r="J23" s="41" t="s">
        <v>82</v>
      </c>
      <c r="K23" s="40" t="s">
        <v>90</v>
      </c>
      <c r="L23" s="41" t="s">
        <v>53</v>
      </c>
      <c r="M23" s="40">
        <v>3.026</v>
      </c>
      <c r="N23" s="41">
        <v>54.4</v>
      </c>
      <c r="O23" s="46">
        <v>27</v>
      </c>
      <c r="P23" s="41" t="s">
        <v>6</v>
      </c>
      <c r="Q23" s="41" t="s">
        <v>72</v>
      </c>
      <c r="R23" s="74"/>
    </row>
    <row r="24" spans="1:18" s="19" customFormat="1" ht="30" customHeight="1">
      <c r="A24" s="39">
        <v>13</v>
      </c>
      <c r="B24" s="40"/>
      <c r="C24" s="41" t="s">
        <v>66</v>
      </c>
      <c r="D24" s="40" t="s">
        <v>98</v>
      </c>
      <c r="E24" s="50" t="s">
        <v>68</v>
      </c>
      <c r="F24" s="50" t="s">
        <v>99</v>
      </c>
      <c r="G24" s="55" t="s">
        <v>50</v>
      </c>
      <c r="H24" s="40">
        <v>3.5</v>
      </c>
      <c r="I24" s="50">
        <v>69.17</v>
      </c>
      <c r="J24" s="41" t="s">
        <v>70</v>
      </c>
      <c r="K24" s="40" t="s">
        <v>90</v>
      </c>
      <c r="L24" s="41" t="s">
        <v>53</v>
      </c>
      <c r="M24" s="40">
        <v>1.037</v>
      </c>
      <c r="N24" s="41">
        <v>36.3</v>
      </c>
      <c r="O24" s="46">
        <v>18.1</v>
      </c>
      <c r="P24" s="41" t="s">
        <v>6</v>
      </c>
      <c r="Q24" s="41" t="s">
        <v>72</v>
      </c>
      <c r="R24" s="74"/>
    </row>
    <row r="25" spans="1:18" s="20" customFormat="1" ht="30" customHeight="1">
      <c r="A25" s="42" t="s">
        <v>100</v>
      </c>
      <c r="B25" s="42"/>
      <c r="C25" s="43"/>
      <c r="D25" s="44"/>
      <c r="E25" s="54"/>
      <c r="F25" s="54"/>
      <c r="G25" s="44"/>
      <c r="H25" s="44"/>
      <c r="I25" s="54"/>
      <c r="J25" s="63"/>
      <c r="K25" s="63"/>
      <c r="L25" s="54"/>
      <c r="M25" s="63">
        <f>SUM(M26:M28)</f>
        <v>32.015</v>
      </c>
      <c r="N25" s="63">
        <f>SUM(N26:N28)</f>
        <v>647.7</v>
      </c>
      <c r="O25" s="63">
        <f>SUM(O26:O28)</f>
        <v>604</v>
      </c>
      <c r="P25" s="63"/>
      <c r="Q25" s="63"/>
      <c r="R25" s="75"/>
    </row>
    <row r="26" spans="1:18" s="19" customFormat="1" ht="42.75" customHeight="1">
      <c r="A26" s="39">
        <v>1</v>
      </c>
      <c r="B26" s="45" t="s">
        <v>101</v>
      </c>
      <c r="C26" s="41" t="s">
        <v>102</v>
      </c>
      <c r="D26" s="46" t="s">
        <v>103</v>
      </c>
      <c r="E26" s="40">
        <v>21.15</v>
      </c>
      <c r="F26" s="56">
        <v>34.862</v>
      </c>
      <c r="G26" s="55" t="s">
        <v>59</v>
      </c>
      <c r="H26" s="57">
        <v>3.5</v>
      </c>
      <c r="I26" s="56">
        <v>64.64</v>
      </c>
      <c r="J26" s="41" t="s">
        <v>56</v>
      </c>
      <c r="K26" s="64" t="s">
        <v>104</v>
      </c>
      <c r="L26" s="41" t="s">
        <v>53</v>
      </c>
      <c r="M26" s="66">
        <v>13.712000000000003</v>
      </c>
      <c r="N26" s="41">
        <v>256.9</v>
      </c>
      <c r="O26" s="46">
        <v>240</v>
      </c>
      <c r="P26" s="41" t="s">
        <v>7</v>
      </c>
      <c r="Q26" s="41" t="s">
        <v>105</v>
      </c>
      <c r="R26" s="76"/>
    </row>
    <row r="27" spans="1:18" s="19" customFormat="1" ht="42.75" customHeight="1">
      <c r="A27" s="39">
        <v>2</v>
      </c>
      <c r="B27" s="45" t="s">
        <v>106</v>
      </c>
      <c r="C27" s="41" t="s">
        <v>102</v>
      </c>
      <c r="D27" s="46" t="s">
        <v>107</v>
      </c>
      <c r="E27" s="40">
        <v>0</v>
      </c>
      <c r="F27" s="56">
        <v>8.894</v>
      </c>
      <c r="G27" s="55" t="s">
        <v>59</v>
      </c>
      <c r="H27" s="57">
        <v>4.5</v>
      </c>
      <c r="I27" s="56">
        <v>64.8</v>
      </c>
      <c r="J27" s="41" t="s">
        <v>56</v>
      </c>
      <c r="K27" s="64" t="s">
        <v>104</v>
      </c>
      <c r="L27" s="41" t="s">
        <v>53</v>
      </c>
      <c r="M27" s="66">
        <v>8.894</v>
      </c>
      <c r="N27" s="41">
        <v>214.5</v>
      </c>
      <c r="O27" s="46">
        <v>200</v>
      </c>
      <c r="P27" s="41" t="s">
        <v>7</v>
      </c>
      <c r="Q27" s="41" t="s">
        <v>105</v>
      </c>
      <c r="R27" s="76"/>
    </row>
    <row r="28" spans="1:18" s="19" customFormat="1" ht="42.75" customHeight="1">
      <c r="A28" s="39">
        <v>3</v>
      </c>
      <c r="B28" s="45" t="s">
        <v>108</v>
      </c>
      <c r="C28" s="41" t="s">
        <v>102</v>
      </c>
      <c r="D28" s="46" t="s">
        <v>109</v>
      </c>
      <c r="E28" s="40">
        <v>0</v>
      </c>
      <c r="F28" s="56">
        <v>9.409</v>
      </c>
      <c r="G28" s="55" t="s">
        <v>59</v>
      </c>
      <c r="H28" s="57">
        <v>3.5</v>
      </c>
      <c r="I28" s="56">
        <v>63.18</v>
      </c>
      <c r="J28" s="41" t="s">
        <v>56</v>
      </c>
      <c r="K28" s="64" t="s">
        <v>104</v>
      </c>
      <c r="L28" s="41" t="s">
        <v>53</v>
      </c>
      <c r="M28" s="66">
        <v>9.409</v>
      </c>
      <c r="N28" s="41">
        <v>176.3</v>
      </c>
      <c r="O28" s="46">
        <v>164</v>
      </c>
      <c r="P28" s="41" t="s">
        <v>7</v>
      </c>
      <c r="Q28" s="41" t="s">
        <v>105</v>
      </c>
      <c r="R28" s="76"/>
    </row>
    <row r="29" spans="1:18" s="20" customFormat="1" ht="30" customHeight="1">
      <c r="A29" s="42" t="s">
        <v>110</v>
      </c>
      <c r="B29" s="42"/>
      <c r="C29" s="43"/>
      <c r="D29" s="44"/>
      <c r="E29" s="54"/>
      <c r="F29" s="54"/>
      <c r="G29" s="44"/>
      <c r="H29" s="44"/>
      <c r="I29" s="54"/>
      <c r="J29" s="63"/>
      <c r="K29" s="63"/>
      <c r="L29" s="54"/>
      <c r="M29" s="63">
        <f>SUM(M30:M33)</f>
        <v>28.6</v>
      </c>
      <c r="N29" s="63">
        <f>SUM(N30:N33)</f>
        <v>1421.8</v>
      </c>
      <c r="O29" s="63">
        <f>SUM(O30:O33)</f>
        <v>1000</v>
      </c>
      <c r="P29" s="63"/>
      <c r="Q29" s="63"/>
      <c r="R29" s="75"/>
    </row>
    <row r="30" spans="1:18" s="19" customFormat="1" ht="30" customHeight="1">
      <c r="A30" s="39">
        <v>1</v>
      </c>
      <c r="B30" s="45" t="s">
        <v>111</v>
      </c>
      <c r="C30" s="41" t="s">
        <v>112</v>
      </c>
      <c r="D30" s="46" t="s">
        <v>113</v>
      </c>
      <c r="E30" s="40">
        <v>4.75</v>
      </c>
      <c r="F30" s="56">
        <v>11</v>
      </c>
      <c r="G30" s="57" t="s">
        <v>114</v>
      </c>
      <c r="H30" s="57">
        <v>7</v>
      </c>
      <c r="I30" s="56">
        <v>70.22</v>
      </c>
      <c r="J30" s="41" t="s">
        <v>56</v>
      </c>
      <c r="K30" s="64" t="s">
        <v>115</v>
      </c>
      <c r="L30" s="41" t="s">
        <v>116</v>
      </c>
      <c r="M30" s="66">
        <v>6.5</v>
      </c>
      <c r="N30" s="41">
        <v>323.5</v>
      </c>
      <c r="O30" s="46">
        <v>227</v>
      </c>
      <c r="P30" s="41" t="s">
        <v>8</v>
      </c>
      <c r="Q30" s="41" t="s">
        <v>117</v>
      </c>
      <c r="R30" s="76"/>
    </row>
    <row r="31" spans="1:18" s="19" customFormat="1" ht="30" customHeight="1">
      <c r="A31" s="39">
        <v>2</v>
      </c>
      <c r="B31" s="45" t="s">
        <v>111</v>
      </c>
      <c r="C31" s="41" t="s">
        <v>112</v>
      </c>
      <c r="D31" s="46" t="s">
        <v>113</v>
      </c>
      <c r="E31" s="40">
        <v>14.5</v>
      </c>
      <c r="F31" s="56">
        <v>21.942</v>
      </c>
      <c r="G31" s="57" t="s">
        <v>114</v>
      </c>
      <c r="H31" s="57">
        <v>7</v>
      </c>
      <c r="I31" s="56">
        <v>71.16</v>
      </c>
      <c r="J31" s="41" t="s">
        <v>56</v>
      </c>
      <c r="K31" s="64" t="s">
        <v>115</v>
      </c>
      <c r="L31" s="41" t="s">
        <v>116</v>
      </c>
      <c r="M31" s="66">
        <v>7.5</v>
      </c>
      <c r="N31" s="41">
        <v>372.7</v>
      </c>
      <c r="O31" s="46">
        <v>262</v>
      </c>
      <c r="P31" s="41" t="s">
        <v>8</v>
      </c>
      <c r="Q31" s="41" t="s">
        <v>117</v>
      </c>
      <c r="R31" s="76"/>
    </row>
    <row r="32" spans="1:18" s="19" customFormat="1" ht="30" customHeight="1">
      <c r="A32" s="39">
        <v>3</v>
      </c>
      <c r="B32" s="45" t="s">
        <v>111</v>
      </c>
      <c r="C32" s="41" t="s">
        <v>112</v>
      </c>
      <c r="D32" s="46" t="s">
        <v>113</v>
      </c>
      <c r="E32" s="40">
        <v>21.942</v>
      </c>
      <c r="F32" s="56">
        <v>28.942</v>
      </c>
      <c r="G32" s="57" t="s">
        <v>114</v>
      </c>
      <c r="H32" s="57">
        <v>7</v>
      </c>
      <c r="I32" s="56">
        <v>70.04</v>
      </c>
      <c r="J32" s="41" t="s">
        <v>56</v>
      </c>
      <c r="K32" s="64" t="s">
        <v>115</v>
      </c>
      <c r="L32" s="41" t="s">
        <v>116</v>
      </c>
      <c r="M32" s="66">
        <f>F32-E32</f>
        <v>7</v>
      </c>
      <c r="N32" s="41">
        <v>347.9</v>
      </c>
      <c r="O32" s="46">
        <v>245</v>
      </c>
      <c r="P32" s="41" t="s">
        <v>8</v>
      </c>
      <c r="Q32" s="41" t="s">
        <v>117</v>
      </c>
      <c r="R32" s="76"/>
    </row>
    <row r="33" spans="1:18" s="19" customFormat="1" ht="30" customHeight="1">
      <c r="A33" s="39">
        <v>4</v>
      </c>
      <c r="B33" s="45" t="s">
        <v>111</v>
      </c>
      <c r="C33" s="41" t="s">
        <v>112</v>
      </c>
      <c r="D33" s="46" t="s">
        <v>113</v>
      </c>
      <c r="E33" s="40">
        <v>28.942</v>
      </c>
      <c r="F33" s="56">
        <v>36.542</v>
      </c>
      <c r="G33" s="57" t="s">
        <v>114</v>
      </c>
      <c r="H33" s="57">
        <v>7</v>
      </c>
      <c r="I33" s="56">
        <v>71.44</v>
      </c>
      <c r="J33" s="41" t="s">
        <v>56</v>
      </c>
      <c r="K33" s="64" t="s">
        <v>115</v>
      </c>
      <c r="L33" s="41" t="s">
        <v>116</v>
      </c>
      <c r="M33" s="66">
        <v>7.6</v>
      </c>
      <c r="N33" s="41">
        <v>377.7</v>
      </c>
      <c r="O33" s="46">
        <v>266</v>
      </c>
      <c r="P33" s="41" t="s">
        <v>8</v>
      </c>
      <c r="Q33" s="41" t="s">
        <v>117</v>
      </c>
      <c r="R33" s="76"/>
    </row>
    <row r="34" spans="1:18" s="18" customFormat="1" ht="30" customHeight="1">
      <c r="A34" s="36" t="s">
        <v>118</v>
      </c>
      <c r="B34" s="36"/>
      <c r="C34" s="37"/>
      <c r="D34" s="38"/>
      <c r="E34" s="54"/>
      <c r="F34" s="54"/>
      <c r="G34" s="38"/>
      <c r="H34" s="38"/>
      <c r="I34" s="54"/>
      <c r="J34" s="62"/>
      <c r="K34" s="62"/>
      <c r="L34" s="54"/>
      <c r="M34" s="62">
        <f aca="true" t="shared" si="1" ref="M34:O34">SUM(M35:M44)</f>
        <v>54.444</v>
      </c>
      <c r="N34" s="62">
        <f t="shared" si="1"/>
        <v>688.3</v>
      </c>
      <c r="O34" s="62">
        <f t="shared" si="1"/>
        <v>424.2</v>
      </c>
      <c r="P34" s="62"/>
      <c r="Q34" s="62"/>
      <c r="R34" s="73"/>
    </row>
    <row r="35" spans="1:18" s="19" customFormat="1" ht="30" customHeight="1">
      <c r="A35" s="39">
        <v>1</v>
      </c>
      <c r="B35" s="45" t="s">
        <v>119</v>
      </c>
      <c r="C35" s="41" t="s">
        <v>118</v>
      </c>
      <c r="D35" s="46" t="s">
        <v>120</v>
      </c>
      <c r="E35" s="40">
        <v>0</v>
      </c>
      <c r="F35" s="56">
        <v>3.5</v>
      </c>
      <c r="G35" s="55" t="s">
        <v>50</v>
      </c>
      <c r="H35" s="57">
        <v>3.5</v>
      </c>
      <c r="I35" s="56">
        <v>76.488</v>
      </c>
      <c r="J35" s="57" t="s">
        <v>51</v>
      </c>
      <c r="K35" s="64" t="s">
        <v>121</v>
      </c>
      <c r="L35" s="41" t="s">
        <v>53</v>
      </c>
      <c r="M35" s="66">
        <f aca="true" t="shared" si="2" ref="M34:M44">F35-E35</f>
        <v>3.5</v>
      </c>
      <c r="N35" s="41">
        <v>49</v>
      </c>
      <c r="O35" s="46">
        <v>24.5</v>
      </c>
      <c r="P35" s="41" t="s">
        <v>9</v>
      </c>
      <c r="Q35" s="41" t="s">
        <v>122</v>
      </c>
      <c r="R35" s="76"/>
    </row>
    <row r="36" spans="1:18" s="19" customFormat="1" ht="30" customHeight="1">
      <c r="A36" s="39">
        <v>2</v>
      </c>
      <c r="B36" s="45" t="s">
        <v>123</v>
      </c>
      <c r="C36" s="41" t="s">
        <v>118</v>
      </c>
      <c r="D36" s="46" t="s">
        <v>124</v>
      </c>
      <c r="E36" s="40">
        <v>0</v>
      </c>
      <c r="F36" s="56">
        <v>2.7</v>
      </c>
      <c r="G36" s="55" t="s">
        <v>50</v>
      </c>
      <c r="H36" s="57">
        <v>3.5</v>
      </c>
      <c r="I36" s="56">
        <v>77.176</v>
      </c>
      <c r="J36" s="57" t="s">
        <v>51</v>
      </c>
      <c r="K36" s="64" t="s">
        <v>121</v>
      </c>
      <c r="L36" s="41" t="s">
        <v>53</v>
      </c>
      <c r="M36" s="66">
        <f t="shared" si="2"/>
        <v>2.7</v>
      </c>
      <c r="N36" s="41">
        <v>37.8</v>
      </c>
      <c r="O36" s="46">
        <v>19</v>
      </c>
      <c r="P36" s="41" t="s">
        <v>9</v>
      </c>
      <c r="Q36" s="41" t="s">
        <v>122</v>
      </c>
      <c r="R36" s="76"/>
    </row>
    <row r="37" spans="1:18" s="19" customFormat="1" ht="30" customHeight="1">
      <c r="A37" s="39">
        <v>3</v>
      </c>
      <c r="B37" s="45" t="s">
        <v>125</v>
      </c>
      <c r="C37" s="41" t="s">
        <v>118</v>
      </c>
      <c r="D37" s="46" t="s">
        <v>126</v>
      </c>
      <c r="E37" s="40">
        <v>0</v>
      </c>
      <c r="F37" s="56">
        <v>3.485</v>
      </c>
      <c r="G37" s="55" t="s">
        <v>50</v>
      </c>
      <c r="H37" s="57">
        <v>4.5</v>
      </c>
      <c r="I37" s="56">
        <v>77.09</v>
      </c>
      <c r="J37" s="57" t="s">
        <v>51</v>
      </c>
      <c r="K37" s="64" t="s">
        <v>121</v>
      </c>
      <c r="L37" s="41" t="s">
        <v>53</v>
      </c>
      <c r="M37" s="66">
        <f t="shared" si="2"/>
        <v>3.485</v>
      </c>
      <c r="N37" s="41">
        <v>62.7</v>
      </c>
      <c r="O37" s="46">
        <v>31</v>
      </c>
      <c r="P37" s="41" t="s">
        <v>9</v>
      </c>
      <c r="Q37" s="41" t="s">
        <v>122</v>
      </c>
      <c r="R37" s="76"/>
    </row>
    <row r="38" spans="1:18" s="19" customFormat="1" ht="30" customHeight="1">
      <c r="A38" s="39">
        <v>4</v>
      </c>
      <c r="B38" s="45" t="s">
        <v>127</v>
      </c>
      <c r="C38" s="41" t="s">
        <v>118</v>
      </c>
      <c r="D38" s="46" t="s">
        <v>128</v>
      </c>
      <c r="E38" s="40">
        <v>0</v>
      </c>
      <c r="F38" s="56">
        <v>3.879</v>
      </c>
      <c r="G38" s="55" t="s">
        <v>50</v>
      </c>
      <c r="H38" s="57">
        <v>3.5</v>
      </c>
      <c r="I38" s="56">
        <v>77.655</v>
      </c>
      <c r="J38" s="57" t="s">
        <v>51</v>
      </c>
      <c r="K38" s="64" t="s">
        <v>121</v>
      </c>
      <c r="L38" s="41" t="s">
        <v>53</v>
      </c>
      <c r="M38" s="66">
        <f t="shared" si="2"/>
        <v>3.879</v>
      </c>
      <c r="N38" s="41">
        <v>54.3</v>
      </c>
      <c r="O38" s="46">
        <v>27</v>
      </c>
      <c r="P38" s="41" t="s">
        <v>9</v>
      </c>
      <c r="Q38" s="41" t="s">
        <v>122</v>
      </c>
      <c r="R38" s="76"/>
    </row>
    <row r="39" spans="1:18" s="19" customFormat="1" ht="30" customHeight="1">
      <c r="A39" s="39">
        <v>5</v>
      </c>
      <c r="B39" s="45" t="s">
        <v>129</v>
      </c>
      <c r="C39" s="41" t="s">
        <v>118</v>
      </c>
      <c r="D39" s="46" t="s">
        <v>130</v>
      </c>
      <c r="E39" s="40">
        <v>2.72</v>
      </c>
      <c r="F39" s="56">
        <v>12.5</v>
      </c>
      <c r="G39" s="55" t="s">
        <v>50</v>
      </c>
      <c r="H39" s="57">
        <v>3.5</v>
      </c>
      <c r="I39" s="56">
        <v>77.023</v>
      </c>
      <c r="J39" s="57" t="s">
        <v>51</v>
      </c>
      <c r="K39" s="64" t="s">
        <v>121</v>
      </c>
      <c r="L39" s="41" t="s">
        <v>53</v>
      </c>
      <c r="M39" s="66">
        <f t="shared" si="2"/>
        <v>9.78</v>
      </c>
      <c r="N39" s="41">
        <v>102.7</v>
      </c>
      <c r="O39" s="46">
        <v>68.5</v>
      </c>
      <c r="P39" s="41" t="s">
        <v>9</v>
      </c>
      <c r="Q39" s="41" t="s">
        <v>122</v>
      </c>
      <c r="R39" s="76"/>
    </row>
    <row r="40" spans="1:18" s="19" customFormat="1" ht="30" customHeight="1">
      <c r="A40" s="39">
        <v>6</v>
      </c>
      <c r="B40" s="45" t="s">
        <v>131</v>
      </c>
      <c r="C40" s="41" t="s">
        <v>118</v>
      </c>
      <c r="D40" s="46" t="s">
        <v>132</v>
      </c>
      <c r="E40" s="40">
        <v>0</v>
      </c>
      <c r="F40" s="56">
        <v>9.6</v>
      </c>
      <c r="G40" s="55" t="s">
        <v>50</v>
      </c>
      <c r="H40" s="57">
        <v>3.5</v>
      </c>
      <c r="I40" s="56">
        <v>76.936</v>
      </c>
      <c r="J40" s="57" t="s">
        <v>51</v>
      </c>
      <c r="K40" s="64" t="s">
        <v>121</v>
      </c>
      <c r="L40" s="41" t="s">
        <v>53</v>
      </c>
      <c r="M40" s="66">
        <f t="shared" si="2"/>
        <v>9.6</v>
      </c>
      <c r="N40" s="41">
        <v>100</v>
      </c>
      <c r="O40" s="46">
        <v>67.2</v>
      </c>
      <c r="P40" s="41" t="s">
        <v>9</v>
      </c>
      <c r="Q40" s="41" t="s">
        <v>122</v>
      </c>
      <c r="R40" s="76"/>
    </row>
    <row r="41" spans="1:18" s="19" customFormat="1" ht="30" customHeight="1">
      <c r="A41" s="39">
        <v>7</v>
      </c>
      <c r="B41" s="45" t="s">
        <v>133</v>
      </c>
      <c r="C41" s="41" t="s">
        <v>118</v>
      </c>
      <c r="D41" s="46" t="s">
        <v>134</v>
      </c>
      <c r="E41" s="40">
        <v>0</v>
      </c>
      <c r="F41" s="56">
        <v>9.6</v>
      </c>
      <c r="G41" s="55" t="s">
        <v>50</v>
      </c>
      <c r="H41" s="57">
        <v>3.5</v>
      </c>
      <c r="I41" s="56">
        <v>77.027</v>
      </c>
      <c r="J41" s="57" t="s">
        <v>51</v>
      </c>
      <c r="K41" s="64" t="s">
        <v>121</v>
      </c>
      <c r="L41" s="41" t="s">
        <v>53</v>
      </c>
      <c r="M41" s="66">
        <f t="shared" si="2"/>
        <v>9.6</v>
      </c>
      <c r="N41" s="41">
        <v>96</v>
      </c>
      <c r="O41" s="46">
        <v>67</v>
      </c>
      <c r="P41" s="41" t="s">
        <v>9</v>
      </c>
      <c r="Q41" s="41" t="s">
        <v>122</v>
      </c>
      <c r="R41" s="76"/>
    </row>
    <row r="42" spans="1:18" s="19" customFormat="1" ht="30" customHeight="1">
      <c r="A42" s="39">
        <v>8</v>
      </c>
      <c r="B42" s="45" t="s">
        <v>135</v>
      </c>
      <c r="C42" s="41" t="s">
        <v>118</v>
      </c>
      <c r="D42" s="46" t="s">
        <v>136</v>
      </c>
      <c r="E42" s="40">
        <v>0</v>
      </c>
      <c r="F42" s="56">
        <v>3.5</v>
      </c>
      <c r="G42" s="55" t="s">
        <v>50</v>
      </c>
      <c r="H42" s="57">
        <v>3.5</v>
      </c>
      <c r="I42" s="56">
        <v>70.756</v>
      </c>
      <c r="J42" s="41" t="s">
        <v>56</v>
      </c>
      <c r="K42" s="64" t="s">
        <v>115</v>
      </c>
      <c r="L42" s="41" t="s">
        <v>53</v>
      </c>
      <c r="M42" s="66">
        <f t="shared" si="2"/>
        <v>3.5</v>
      </c>
      <c r="N42" s="41">
        <v>98</v>
      </c>
      <c r="O42" s="46">
        <v>61.2</v>
      </c>
      <c r="P42" s="41" t="s">
        <v>9</v>
      </c>
      <c r="Q42" s="41" t="s">
        <v>122</v>
      </c>
      <c r="R42" s="76"/>
    </row>
    <row r="43" spans="1:18" s="19" customFormat="1" ht="30" customHeight="1">
      <c r="A43" s="39">
        <v>9</v>
      </c>
      <c r="B43" s="45" t="s">
        <v>137</v>
      </c>
      <c r="C43" s="41" t="s">
        <v>118</v>
      </c>
      <c r="D43" s="46" t="s">
        <v>138</v>
      </c>
      <c r="E43" s="40">
        <v>0</v>
      </c>
      <c r="F43" s="56">
        <v>2.8</v>
      </c>
      <c r="G43" s="55" t="s">
        <v>50</v>
      </c>
      <c r="H43" s="57">
        <v>3.5</v>
      </c>
      <c r="I43" s="56">
        <v>77.024</v>
      </c>
      <c r="J43" s="57" t="s">
        <v>51</v>
      </c>
      <c r="K43" s="64" t="s">
        <v>121</v>
      </c>
      <c r="L43" s="41" t="s">
        <v>53</v>
      </c>
      <c r="M43" s="66">
        <f t="shared" si="2"/>
        <v>2.8</v>
      </c>
      <c r="N43" s="41">
        <v>29</v>
      </c>
      <c r="O43" s="46">
        <v>19.6</v>
      </c>
      <c r="P43" s="41" t="s">
        <v>9</v>
      </c>
      <c r="Q43" s="41" t="s">
        <v>122</v>
      </c>
      <c r="R43" s="76"/>
    </row>
    <row r="44" spans="1:18" s="19" customFormat="1" ht="30" customHeight="1">
      <c r="A44" s="39">
        <v>10</v>
      </c>
      <c r="B44" s="45" t="s">
        <v>139</v>
      </c>
      <c r="C44" s="41" t="s">
        <v>118</v>
      </c>
      <c r="D44" s="46" t="s">
        <v>140</v>
      </c>
      <c r="E44" s="40">
        <v>0</v>
      </c>
      <c r="F44" s="56">
        <v>5.6</v>
      </c>
      <c r="G44" s="55" t="s">
        <v>50</v>
      </c>
      <c r="H44" s="57">
        <v>3.5</v>
      </c>
      <c r="I44" s="56">
        <v>77.076</v>
      </c>
      <c r="J44" s="57" t="s">
        <v>51</v>
      </c>
      <c r="K44" s="64" t="s">
        <v>121</v>
      </c>
      <c r="L44" s="41" t="s">
        <v>53</v>
      </c>
      <c r="M44" s="66">
        <f t="shared" si="2"/>
        <v>5.6</v>
      </c>
      <c r="N44" s="41">
        <v>58.8</v>
      </c>
      <c r="O44" s="46">
        <v>39.2</v>
      </c>
      <c r="P44" s="41" t="s">
        <v>9</v>
      </c>
      <c r="Q44" s="41" t="s">
        <v>122</v>
      </c>
      <c r="R44" s="76"/>
    </row>
    <row r="45" spans="1:18" s="18" customFormat="1" ht="30" customHeight="1">
      <c r="A45" s="36" t="s">
        <v>141</v>
      </c>
      <c r="B45" s="36"/>
      <c r="C45" s="37"/>
      <c r="D45" s="38"/>
      <c r="E45" s="54"/>
      <c r="F45" s="54"/>
      <c r="G45" s="38"/>
      <c r="H45" s="38"/>
      <c r="I45" s="54"/>
      <c r="J45" s="62"/>
      <c r="K45" s="62"/>
      <c r="L45" s="54"/>
      <c r="M45" s="62">
        <f aca="true" t="shared" si="3" ref="M45:O45">SUM(M46:M50)</f>
        <v>35.199999999999996</v>
      </c>
      <c r="N45" s="62">
        <f t="shared" si="3"/>
        <v>1162.7</v>
      </c>
      <c r="O45" s="62">
        <f t="shared" si="3"/>
        <v>580</v>
      </c>
      <c r="P45" s="62"/>
      <c r="Q45" s="62"/>
      <c r="R45" s="73"/>
    </row>
    <row r="46" spans="1:18" s="19" customFormat="1" ht="30" customHeight="1">
      <c r="A46" s="39">
        <v>1</v>
      </c>
      <c r="B46" s="40" t="s">
        <v>142</v>
      </c>
      <c r="C46" s="40" t="s">
        <v>141</v>
      </c>
      <c r="D46" s="46" t="s">
        <v>143</v>
      </c>
      <c r="E46" s="50">
        <v>0</v>
      </c>
      <c r="F46" s="50">
        <v>13.546</v>
      </c>
      <c r="G46" s="57" t="s">
        <v>59</v>
      </c>
      <c r="H46" s="50">
        <v>3.5</v>
      </c>
      <c r="I46" s="50">
        <v>69.68</v>
      </c>
      <c r="J46" s="41" t="s">
        <v>56</v>
      </c>
      <c r="K46" s="57" t="s">
        <v>52</v>
      </c>
      <c r="L46" s="41" t="s">
        <v>53</v>
      </c>
      <c r="M46" s="66">
        <v>8.7</v>
      </c>
      <c r="N46" s="66">
        <v>304.5</v>
      </c>
      <c r="O46" s="58">
        <v>152</v>
      </c>
      <c r="P46" s="67" t="s">
        <v>10</v>
      </c>
      <c r="Q46" s="41" t="s">
        <v>144</v>
      </c>
      <c r="R46" s="74"/>
    </row>
    <row r="47" spans="1:18" s="19" customFormat="1" ht="30" customHeight="1">
      <c r="A47" s="39">
        <v>2</v>
      </c>
      <c r="B47" s="40" t="s">
        <v>145</v>
      </c>
      <c r="C47" s="40" t="s">
        <v>141</v>
      </c>
      <c r="D47" s="46" t="s">
        <v>146</v>
      </c>
      <c r="E47" s="41">
        <v>0</v>
      </c>
      <c r="F47" s="41">
        <v>6.022</v>
      </c>
      <c r="G47" s="57" t="s">
        <v>59</v>
      </c>
      <c r="H47" s="58">
        <v>3.5</v>
      </c>
      <c r="I47" s="58">
        <v>64.01</v>
      </c>
      <c r="J47" s="41" t="s">
        <v>56</v>
      </c>
      <c r="K47" s="57" t="s">
        <v>52</v>
      </c>
      <c r="L47" s="41" t="s">
        <v>53</v>
      </c>
      <c r="M47" s="66">
        <v>4.7</v>
      </c>
      <c r="N47" s="66">
        <v>164.5</v>
      </c>
      <c r="O47" s="58">
        <v>82</v>
      </c>
      <c r="P47" s="67" t="s">
        <v>10</v>
      </c>
      <c r="Q47" s="41" t="s">
        <v>144</v>
      </c>
      <c r="R47" s="74"/>
    </row>
    <row r="48" spans="1:19" s="21" customFormat="1" ht="30" customHeight="1">
      <c r="A48" s="39">
        <v>3</v>
      </c>
      <c r="B48" s="40" t="s">
        <v>147</v>
      </c>
      <c r="C48" s="40" t="s">
        <v>141</v>
      </c>
      <c r="D48" s="46" t="s">
        <v>148</v>
      </c>
      <c r="E48" s="59">
        <v>0</v>
      </c>
      <c r="F48" s="59">
        <v>3.339</v>
      </c>
      <c r="G48" s="57" t="s">
        <v>59</v>
      </c>
      <c r="H48" s="50">
        <v>3.5</v>
      </c>
      <c r="I48" s="59">
        <v>75.09</v>
      </c>
      <c r="J48" s="57" t="s">
        <v>51</v>
      </c>
      <c r="K48" s="57" t="s">
        <v>52</v>
      </c>
      <c r="L48" s="41" t="s">
        <v>53</v>
      </c>
      <c r="M48" s="66">
        <v>3.3</v>
      </c>
      <c r="N48" s="40">
        <v>46.2</v>
      </c>
      <c r="O48" s="59">
        <v>23</v>
      </c>
      <c r="P48" s="67" t="s">
        <v>10</v>
      </c>
      <c r="Q48" s="41" t="s">
        <v>144</v>
      </c>
      <c r="R48" s="77"/>
      <c r="S48" s="19"/>
    </row>
    <row r="49" spans="1:18" s="19" customFormat="1" ht="30" customHeight="1">
      <c r="A49" s="39">
        <v>4</v>
      </c>
      <c r="B49" s="40" t="s">
        <v>149</v>
      </c>
      <c r="C49" s="40" t="s">
        <v>141</v>
      </c>
      <c r="D49" s="46" t="s">
        <v>150</v>
      </c>
      <c r="E49" s="40">
        <v>0</v>
      </c>
      <c r="F49" s="40">
        <v>12.614</v>
      </c>
      <c r="G49" s="57" t="s">
        <v>59</v>
      </c>
      <c r="H49" s="58">
        <v>3.5</v>
      </c>
      <c r="I49" s="41">
        <v>72.8</v>
      </c>
      <c r="J49" s="41" t="s">
        <v>56</v>
      </c>
      <c r="K49" s="57" t="s">
        <v>52</v>
      </c>
      <c r="L49" s="41" t="s">
        <v>53</v>
      </c>
      <c r="M49" s="40">
        <v>12.6</v>
      </c>
      <c r="N49" s="40">
        <v>441</v>
      </c>
      <c r="O49" s="41">
        <v>220</v>
      </c>
      <c r="P49" s="67" t="s">
        <v>10</v>
      </c>
      <c r="Q49" s="41" t="s">
        <v>144</v>
      </c>
      <c r="R49" s="74"/>
    </row>
    <row r="50" spans="1:18" s="19" customFormat="1" ht="30" customHeight="1">
      <c r="A50" s="39">
        <v>5</v>
      </c>
      <c r="B50" s="40" t="s">
        <v>151</v>
      </c>
      <c r="C50" s="40" t="s">
        <v>141</v>
      </c>
      <c r="D50" s="46" t="s">
        <v>152</v>
      </c>
      <c r="E50" s="50">
        <v>0</v>
      </c>
      <c r="F50" s="50">
        <v>6.417</v>
      </c>
      <c r="G50" s="57" t="s">
        <v>59</v>
      </c>
      <c r="H50" s="50">
        <v>3.5</v>
      </c>
      <c r="I50" s="50">
        <v>63.5</v>
      </c>
      <c r="J50" s="41" t="s">
        <v>56</v>
      </c>
      <c r="K50" s="57" t="s">
        <v>52</v>
      </c>
      <c r="L50" s="41" t="s">
        <v>53</v>
      </c>
      <c r="M50" s="40">
        <v>5.9</v>
      </c>
      <c r="N50" s="40">
        <v>206.5</v>
      </c>
      <c r="O50" s="41">
        <v>103</v>
      </c>
      <c r="P50" s="67" t="s">
        <v>10</v>
      </c>
      <c r="Q50" s="41" t="s">
        <v>144</v>
      </c>
      <c r="R50" s="78"/>
    </row>
    <row r="51" spans="1:18" s="22" customFormat="1" ht="30" customHeight="1">
      <c r="A51" s="37"/>
      <c r="B51" s="47"/>
      <c r="C51" s="48" t="s">
        <v>153</v>
      </c>
      <c r="D51" s="49"/>
      <c r="E51" s="60"/>
      <c r="F51" s="47"/>
      <c r="G51" s="61"/>
      <c r="H51" s="61"/>
      <c r="I51" s="61"/>
      <c r="J51" s="61"/>
      <c r="K51" s="61"/>
      <c r="L51" s="65"/>
      <c r="M51" s="68">
        <v>10</v>
      </c>
      <c r="N51" s="69">
        <f>N52</f>
        <v>600</v>
      </c>
      <c r="O51" s="69">
        <f>O52</f>
        <v>300</v>
      </c>
      <c r="P51" s="70"/>
      <c r="Q51" s="41"/>
      <c r="R51" s="79"/>
    </row>
    <row r="52" spans="1:18" s="19" customFormat="1" ht="36" customHeight="1">
      <c r="A52" s="39">
        <v>1</v>
      </c>
      <c r="B52" s="50" t="s">
        <v>154</v>
      </c>
      <c r="C52" s="50" t="s">
        <v>153</v>
      </c>
      <c r="D52" s="50" t="s">
        <v>155</v>
      </c>
      <c r="E52" s="50" t="s">
        <v>156</v>
      </c>
      <c r="F52" s="50" t="s">
        <v>157</v>
      </c>
      <c r="G52" s="55" t="s">
        <v>50</v>
      </c>
      <c r="H52" s="50">
        <v>6</v>
      </c>
      <c r="I52" s="50">
        <v>68</v>
      </c>
      <c r="J52" s="41" t="s">
        <v>56</v>
      </c>
      <c r="K52" s="50" t="s">
        <v>158</v>
      </c>
      <c r="L52" s="41" t="s">
        <v>53</v>
      </c>
      <c r="M52" s="41">
        <v>10</v>
      </c>
      <c r="N52" s="58">
        <v>600</v>
      </c>
      <c r="O52" s="58">
        <v>300</v>
      </c>
      <c r="P52" s="67" t="s">
        <v>159</v>
      </c>
      <c r="Q52" s="58" t="s">
        <v>160</v>
      </c>
      <c r="R52" s="74"/>
    </row>
    <row r="53" spans="1:255" s="23" customFormat="1" ht="1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s="23" customFormat="1" ht="13.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s="23" customFormat="1" ht="13.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s="23" customFormat="1"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s="24" customFormat="1" ht="1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s="23" customFormat="1" ht="13.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s="23" customFormat="1" ht="13.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s="23" customFormat="1" ht="13.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s="23" customFormat="1" ht="13.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s="23" customFormat="1" ht="13.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s="23" customFormat="1" ht="13.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255" s="23" customFormat="1" ht="13.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row>
    <row r="65" spans="1:255" s="23" customFormat="1" ht="13.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row>
    <row r="66" spans="1:255" s="24" customFormat="1" ht="13.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row>
    <row r="67" spans="1:255" s="25" customFormat="1" ht="13.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row>
    <row r="68" spans="1:255" s="24" customFormat="1" ht="13.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row>
    <row r="69" spans="1:255" s="23" customFormat="1" ht="13.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row>
    <row r="70" spans="1:255" s="23" customFormat="1" ht="13.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row>
  </sheetData>
  <sheetProtection/>
  <mergeCells count="25">
    <mergeCell ref="A2:R2"/>
    <mergeCell ref="A3:R3"/>
    <mergeCell ref="E4:F4"/>
    <mergeCell ref="L4:M4"/>
    <mergeCell ref="A6:C6"/>
    <mergeCell ref="A7:C7"/>
    <mergeCell ref="A15:C15"/>
    <mergeCell ref="A25:C25"/>
    <mergeCell ref="A29:C29"/>
    <mergeCell ref="A34:C34"/>
    <mergeCell ref="A45:C45"/>
    <mergeCell ref="A4:A5"/>
    <mergeCell ref="B4:B5"/>
    <mergeCell ref="C4:C5"/>
    <mergeCell ref="D4:D5"/>
    <mergeCell ref="G4:G5"/>
    <mergeCell ref="H4:H5"/>
    <mergeCell ref="I4:I5"/>
    <mergeCell ref="J4:J5"/>
    <mergeCell ref="K4:K5"/>
    <mergeCell ref="N4:N5"/>
    <mergeCell ref="O4:O5"/>
    <mergeCell ref="P4:P5"/>
    <mergeCell ref="Q4:Q5"/>
    <mergeCell ref="R4:R5"/>
  </mergeCells>
  <printOptions/>
  <pageMargins left="0.7513888888888889" right="0.7513888888888889" top="1" bottom="1" header="0.5" footer="0.5"/>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F6"/>
  <sheetViews>
    <sheetView tabSelected="1" zoomScaleSheetLayoutView="100" workbookViewId="0" topLeftCell="A1">
      <selection activeCell="H3" sqref="H3"/>
    </sheetView>
  </sheetViews>
  <sheetFormatPr defaultColWidth="9.00390625" defaultRowHeight="13.5"/>
  <cols>
    <col min="2" max="2" width="16.125" style="0" customWidth="1"/>
    <col min="3" max="3" width="16.50390625" style="0" customWidth="1"/>
    <col min="4" max="4" width="15.25390625" style="0" customWidth="1"/>
    <col min="5" max="5" width="32.00390625" style="0" customWidth="1"/>
    <col min="6" max="6" width="36.50390625" style="0" customWidth="1"/>
  </cols>
  <sheetData>
    <row r="1" spans="1:6" ht="31.5" customHeight="1">
      <c r="A1" s="3" t="s">
        <v>161</v>
      </c>
      <c r="B1" s="3"/>
      <c r="C1" s="4"/>
      <c r="D1" s="4"/>
      <c r="E1" s="4"/>
      <c r="F1" s="4"/>
    </row>
    <row r="2" spans="1:6" s="1" customFormat="1" ht="63.75" customHeight="1">
      <c r="A2" s="5" t="s">
        <v>162</v>
      </c>
      <c r="B2" s="5"/>
      <c r="C2" s="5"/>
      <c r="D2" s="5"/>
      <c r="E2" s="5"/>
      <c r="F2" s="5"/>
    </row>
    <row r="3" spans="1:6" ht="21" customHeight="1">
      <c r="A3" s="6"/>
      <c r="B3" s="6"/>
      <c r="C3" s="6"/>
      <c r="D3" s="7"/>
      <c r="E3" s="15"/>
      <c r="F3" s="16" t="s">
        <v>163</v>
      </c>
    </row>
    <row r="4" spans="1:6" ht="51" customHeight="1">
      <c r="A4" s="8" t="s">
        <v>18</v>
      </c>
      <c r="B4" s="8" t="s">
        <v>19</v>
      </c>
      <c r="C4" s="8" t="s">
        <v>20</v>
      </c>
      <c r="D4" s="9" t="s">
        <v>21</v>
      </c>
      <c r="E4" s="9"/>
      <c r="F4" s="9" t="s">
        <v>12</v>
      </c>
    </row>
    <row r="5" spans="1:6" ht="33.75" customHeight="1">
      <c r="A5" s="10"/>
      <c r="B5" s="10"/>
      <c r="C5" s="10"/>
      <c r="D5" s="9" t="s">
        <v>2</v>
      </c>
      <c r="E5" s="9" t="s">
        <v>164</v>
      </c>
      <c r="F5" s="9"/>
    </row>
    <row r="6" spans="1:6" s="2" customFormat="1" ht="45.75" customHeight="1">
      <c r="A6" s="11" t="s">
        <v>15</v>
      </c>
      <c r="B6" s="12"/>
      <c r="C6" s="13"/>
      <c r="D6" s="14">
        <v>21</v>
      </c>
      <c r="E6" s="14">
        <v>21</v>
      </c>
      <c r="F6" s="14" t="s">
        <v>165</v>
      </c>
    </row>
  </sheetData>
  <sheetProtection/>
  <mergeCells count="8">
    <mergeCell ref="A1:B1"/>
    <mergeCell ref="A2:F2"/>
    <mergeCell ref="D4:E4"/>
    <mergeCell ref="A6:C6"/>
    <mergeCell ref="A4:A5"/>
    <mergeCell ref="B4:B5"/>
    <mergeCell ref="C4:C5"/>
    <mergeCell ref="F4:F5"/>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adminuser</cp:lastModifiedBy>
  <cp:lastPrinted>2022-06-13T07:55:19Z</cp:lastPrinted>
  <dcterms:created xsi:type="dcterms:W3CDTF">2006-09-23T16:00:00Z</dcterms:created>
  <dcterms:modified xsi:type="dcterms:W3CDTF">2022-07-25T12:17:17Z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