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38" firstSheet="1" activeTab="6"/>
  </bookViews>
  <sheets>
    <sheet name="18、19、20对比表" sheetId="1" state="hidden" r:id="rId1"/>
    <sheet name="总表" sheetId="2" r:id="rId2"/>
    <sheet name="2021年清算资金省道3712" sheetId="3" r:id="rId3"/>
    <sheet name="2021年清算农村公路17685" sheetId="4" r:id="rId4"/>
    <sheet name="2022预拨省道危桥改造390" sheetId="5" r:id="rId5"/>
    <sheet name="2022预拨省道安全提升975" sheetId="6" r:id="rId6"/>
    <sheet name="2022预拨农村公路预拨资金25686" sheetId="7" r:id="rId7"/>
  </sheets>
  <definedNames>
    <definedName name="_xlnm.Print_Area" localSheetId="0">'18、19、20对比表'!$A$1:$G$29</definedName>
  </definedNames>
  <calcPr fullCalcOnLoad="1"/>
</workbook>
</file>

<file path=xl/sharedStrings.xml><?xml version="1.0" encoding="utf-8"?>
<sst xmlns="http://schemas.openxmlformats.org/spreadsheetml/2006/main" count="350" uniqueCount="200">
  <si>
    <t>2020年巴彦淖尔市公路养护经费支出项目预算表（第一批）</t>
  </si>
  <si>
    <t>项      目</t>
  </si>
  <si>
    <t>行次</t>
  </si>
  <si>
    <t>18年</t>
  </si>
  <si>
    <t>19年</t>
  </si>
  <si>
    <t>20年</t>
  </si>
  <si>
    <t>与19年对比情况</t>
  </si>
  <si>
    <t>备注</t>
  </si>
  <si>
    <t>支出合计</t>
  </si>
  <si>
    <t>总数增加1951万</t>
  </si>
  <si>
    <t>一、养护工程费</t>
  </si>
  <si>
    <t>增加2275万</t>
  </si>
  <si>
    <t>1、小修保养费</t>
  </si>
  <si>
    <t>增加省道508养护费用、春季路面养护140万，路政管理费中调整253万，共增加393万</t>
  </si>
  <si>
    <t>附表2</t>
  </si>
  <si>
    <t>2、大中修工程费</t>
  </si>
  <si>
    <t>增加1400万</t>
  </si>
  <si>
    <t>附表3</t>
  </si>
  <si>
    <t>3、公路受灾抢修及修复工程费</t>
  </si>
  <si>
    <t>4、绿化费</t>
  </si>
  <si>
    <t>附表4</t>
  </si>
  <si>
    <t>5、道班房修建费</t>
  </si>
  <si>
    <t>附表5</t>
  </si>
  <si>
    <t>6、县乡公路补助费（燃油税改革资金）</t>
  </si>
  <si>
    <t>切块资金减少147万</t>
  </si>
  <si>
    <t>附表12</t>
  </si>
  <si>
    <t>7、养护改善工程测设费</t>
  </si>
  <si>
    <t>附表6</t>
  </si>
  <si>
    <t>8、养护机械、车辆设备购置费</t>
  </si>
  <si>
    <t>9、公路局补助设备购置费</t>
  </si>
  <si>
    <t>增加17万</t>
  </si>
  <si>
    <t>附表16</t>
  </si>
  <si>
    <t>10、工程预备费</t>
  </si>
  <si>
    <t>11、前期工作费</t>
  </si>
  <si>
    <t>12.边防公路养护补助费</t>
  </si>
  <si>
    <t>养护工程费38万，其他费减少66万，总数减少28万</t>
  </si>
  <si>
    <t>附表10.11</t>
  </si>
  <si>
    <t>13.国省干线公路网命名编号调整工作专项资金</t>
  </si>
  <si>
    <t>增加640万</t>
  </si>
  <si>
    <t>二、养护事业发展费</t>
  </si>
  <si>
    <t>减少253万</t>
  </si>
  <si>
    <t>1、科研及管理技术开发费</t>
  </si>
  <si>
    <t>2、教育培训费</t>
  </si>
  <si>
    <t>3、路况及交通情况调查费</t>
  </si>
  <si>
    <t>其中11万用于公路基础数据库及电子地图更新</t>
  </si>
  <si>
    <t>4、生产房屋建设费</t>
  </si>
  <si>
    <t>5、路政管理费</t>
  </si>
  <si>
    <t>由于路政涉及机构改革，调整253万到小修保养，总数不变</t>
  </si>
  <si>
    <t>6、养护机构管理费</t>
  </si>
  <si>
    <t>附表7</t>
  </si>
  <si>
    <t>7、质量监督补助费</t>
  </si>
  <si>
    <t>附表8</t>
  </si>
  <si>
    <t>三、养护其他费</t>
  </si>
  <si>
    <t>1、劳动保险费</t>
  </si>
  <si>
    <t>附表9</t>
  </si>
  <si>
    <t>2、其他</t>
  </si>
  <si>
    <t>四、其他支出</t>
  </si>
  <si>
    <t>减少71万</t>
  </si>
  <si>
    <t>附件1</t>
  </si>
  <si>
    <t>2022年车辆购置税收入补助地方“以奖代补”资金支出预算分配意见汇总表</t>
  </si>
  <si>
    <t>单位：万元</t>
  </si>
  <si>
    <t>单位——项目类别</t>
  </si>
  <si>
    <t>合计</t>
  </si>
  <si>
    <t>本次应拨付2021年清算资金</t>
  </si>
  <si>
    <t>本次应拨付2022年预拨资金</t>
  </si>
  <si>
    <t>备   注</t>
  </si>
  <si>
    <t>省道资金</t>
  </si>
  <si>
    <t>农村公路</t>
  </si>
  <si>
    <t>巴彦淖尔市交通运输局</t>
  </si>
  <si>
    <t>省道215</t>
  </si>
  <si>
    <t>临河区交通运输局</t>
  </si>
  <si>
    <t>乌拉特前旗交通运输局</t>
  </si>
  <si>
    <t>乌拉特中旗交通运输局</t>
  </si>
  <si>
    <t>乌拉特后旗交通运输局</t>
  </si>
  <si>
    <t>杭锦后旗交通运输局</t>
  </si>
  <si>
    <t>五原县交通运输局</t>
  </si>
  <si>
    <t>磴口县交通运输局</t>
  </si>
  <si>
    <t>巴彦淖尔市公路养护中心</t>
  </si>
  <si>
    <t>国省道危桥改造、安全提升工程</t>
  </si>
  <si>
    <t>附件2</t>
  </si>
  <si>
    <t>2022年车辆购置税收入补助地方“以奖代补”资金支出预算明细表</t>
  </si>
  <si>
    <t>序号</t>
  </si>
  <si>
    <t>盟市（单位）</t>
  </si>
  <si>
    <t>项目名称</t>
  </si>
  <si>
    <t>建设规模（公里）</t>
  </si>
  <si>
    <t>总投资</t>
  </si>
  <si>
    <t>本次计划下达</t>
  </si>
  <si>
    <t>前期工作</t>
  </si>
  <si>
    <t>一级</t>
  </si>
  <si>
    <t>一级
一幅</t>
  </si>
  <si>
    <t>二级</t>
  </si>
  <si>
    <t>三级</t>
  </si>
  <si>
    <t>车购税</t>
  </si>
  <si>
    <t>工可批复或
核准文号</t>
  </si>
  <si>
    <t>初步设计
批复文号</t>
  </si>
  <si>
    <t>巴彦淖尔市</t>
  </si>
  <si>
    <t>省道215线乌不浪口—新安</t>
  </si>
  <si>
    <t>内发改基础字[2017]1006号</t>
  </si>
  <si>
    <t>巴交发
[2017]639号</t>
  </si>
  <si>
    <t>附件3</t>
  </si>
  <si>
    <t>2022年车辆购置税收入补助地方“以奖代补”资金用于农村公路各建设类别资金分配表—2021年清算资金</t>
  </si>
  <si>
    <t>建设类别</t>
  </si>
  <si>
    <t>较大人口规模自然村通硬化路</t>
  </si>
  <si>
    <t>建制村通双车道公路改造</t>
  </si>
  <si>
    <t>农场牧场公路</t>
  </si>
  <si>
    <t>联网路</t>
  </si>
  <si>
    <t>农村公路提质改造</t>
  </si>
  <si>
    <t>资源路旅游路产业路</t>
  </si>
  <si>
    <t>危桥</t>
  </si>
  <si>
    <t>安防</t>
  </si>
  <si>
    <t>国家级四好奖补资金</t>
  </si>
  <si>
    <t xml:space="preserve">单位 </t>
  </si>
  <si>
    <t>个数</t>
  </si>
  <si>
    <t>计划建设规模（公里）</t>
  </si>
  <si>
    <t>2021年清算补助资金（万元）</t>
  </si>
  <si>
    <t>计划建设规模（座）</t>
  </si>
  <si>
    <t>巴彦淖尔市合计</t>
  </si>
  <si>
    <t>未完工项目不清算</t>
  </si>
  <si>
    <t>附件4</t>
  </si>
  <si>
    <t>2022年车辆购置税补助地方“以奖代补”预拨资金用于普通省道危桥改造投资计划</t>
  </si>
  <si>
    <t>项目所在地区</t>
  </si>
  <si>
    <t>建设性质</t>
  </si>
  <si>
    <t>桥梁</t>
  </si>
  <si>
    <t>建设年限</t>
  </si>
  <si>
    <t>本次下达中央车购税投资</t>
  </si>
  <si>
    <t>建设内容</t>
  </si>
  <si>
    <t>施工图设计批复文号</t>
  </si>
  <si>
    <t>盟市</t>
  </si>
  <si>
    <t>旗县</t>
  </si>
  <si>
    <t>路线4
编号</t>
  </si>
  <si>
    <t>桥梁编码</t>
  </si>
  <si>
    <t>桥梁桩号</t>
  </si>
  <si>
    <t>桥梁名称</t>
  </si>
  <si>
    <t>全宽
（米）</t>
  </si>
  <si>
    <t>全长
（米）</t>
  </si>
  <si>
    <t>开工年</t>
  </si>
  <si>
    <t>完工年</t>
  </si>
  <si>
    <t>乌拉特前旗</t>
  </si>
  <si>
    <t>S215</t>
  </si>
  <si>
    <t>S215150823L0100</t>
  </si>
  <si>
    <t>K84+443</t>
  </si>
  <si>
    <t>白桥</t>
  </si>
  <si>
    <t>拆除重建</t>
  </si>
  <si>
    <t>2022年</t>
  </si>
  <si>
    <t>上下部结构、桥面系</t>
  </si>
  <si>
    <t>内公发〔2022〕73号</t>
  </si>
  <si>
    <t>S225</t>
  </si>
  <si>
    <t>S225150823L0010</t>
  </si>
  <si>
    <t>K183+593</t>
  </si>
  <si>
    <t>泄洪道61桥</t>
  </si>
  <si>
    <t>S215150823L0030</t>
  </si>
  <si>
    <t>K57+751</t>
  </si>
  <si>
    <t>通济渠桥</t>
  </si>
  <si>
    <t>内公发〔2021〕142号</t>
  </si>
  <si>
    <t>乌拉特中旗</t>
  </si>
  <si>
    <t>S507</t>
  </si>
  <si>
    <t>S507150824L0050</t>
  </si>
  <si>
    <t>K12+113</t>
  </si>
  <si>
    <t>胜利桥</t>
  </si>
  <si>
    <t>S507150824L0030</t>
  </si>
  <si>
    <t>K8+798</t>
  </si>
  <si>
    <t>魏桂桥</t>
  </si>
  <si>
    <t>磴口县</t>
  </si>
  <si>
    <t>S508</t>
  </si>
  <si>
    <t>S508150822L0040</t>
  </si>
  <si>
    <t>K1+383</t>
  </si>
  <si>
    <t>化工厂桥</t>
  </si>
  <si>
    <t>附件5</t>
  </si>
  <si>
    <t>2022年车辆购置税补助地方“以奖代补”预拨资金用于普通省道安全提升工程投资计划</t>
  </si>
  <si>
    <t>投资单位：万元</t>
  </si>
  <si>
    <t>公路编号</t>
  </si>
  <si>
    <t>桩号起点</t>
  </si>
  <si>
    <t>桩号终点</t>
  </si>
  <si>
    <t>处置隐患里程（km）</t>
  </si>
  <si>
    <t>施工图批复文号</t>
  </si>
  <si>
    <t>S315</t>
  </si>
  <si>
    <t>K256+970</t>
  </si>
  <si>
    <t>K401+175</t>
  </si>
  <si>
    <t>新建</t>
  </si>
  <si>
    <t>护栏、标志、道口标注</t>
  </si>
  <si>
    <t>内公发〔2022〕85号</t>
  </si>
  <si>
    <t>K509+155</t>
  </si>
  <si>
    <t>K520+892</t>
  </si>
  <si>
    <t>护栏</t>
  </si>
  <si>
    <t>乌拉特后旗</t>
  </si>
  <si>
    <t>S213</t>
  </si>
  <si>
    <t>K59+300</t>
  </si>
  <si>
    <t>K105+700</t>
  </si>
  <si>
    <t>护栏、标志</t>
  </si>
  <si>
    <t>K114+000</t>
  </si>
  <si>
    <t>K149+997</t>
  </si>
  <si>
    <t>标志、道口标注</t>
  </si>
  <si>
    <t>K217+529</t>
  </si>
  <si>
    <t>K0+000</t>
  </si>
  <si>
    <t>K15+844</t>
  </si>
  <si>
    <t>附件6</t>
  </si>
  <si>
    <t>2022年车辆购置税补助地方“以奖代补”预拨资金用于农村公路各建设类别资金分配表</t>
  </si>
  <si>
    <t>候车厅建设</t>
  </si>
  <si>
    <t>补助资金（万元）</t>
  </si>
  <si>
    <t>计划建设规模（个）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</si>
</sst>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_ "/>
    <numFmt numFmtId="181" formatCode="0.00_ "/>
    <numFmt numFmtId="182" formatCode="0.0_);[Red]\(0.0\)"/>
  </numFmts>
  <fonts count="81">
    <font>
      <sz val="12"/>
      <name val="楷体_GB2312"/>
      <family val="1"/>
    </font>
    <font>
      <sz val="11"/>
      <name val="宋体"/>
      <family val="0"/>
    </font>
    <font>
      <sz val="11"/>
      <name val="CESI仿宋-GB2312"/>
      <family val="3"/>
    </font>
    <font>
      <b/>
      <sz val="10"/>
      <name val="楷体_GB2312"/>
      <family val="1"/>
    </font>
    <font>
      <sz val="10"/>
      <name val="楷体_GB2312"/>
      <family val="1"/>
    </font>
    <font>
      <sz val="16"/>
      <color indexed="8"/>
      <name val="方正小标宋简体"/>
      <family val="0"/>
    </font>
    <font>
      <sz val="11"/>
      <color indexed="8"/>
      <name val="CESI仿宋-GB2312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sz val="24"/>
      <color indexed="8"/>
      <name val="方正小标宋简体"/>
      <family val="0"/>
    </font>
    <font>
      <sz val="10"/>
      <color indexed="8"/>
      <name val="黑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11"/>
      <color indexed="8"/>
      <name val="仿宋_GB2312"/>
      <family val="0"/>
    </font>
    <font>
      <b/>
      <sz val="12"/>
      <name val="楷体_GB2312"/>
      <family val="1"/>
    </font>
    <font>
      <sz val="12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6"/>
      <name val="方正小标宋简体"/>
      <family val="0"/>
    </font>
    <font>
      <sz val="12"/>
      <name val="宋体"/>
      <family val="0"/>
    </font>
    <font>
      <sz val="18"/>
      <name val="楷体_GB2312"/>
      <family val="1"/>
    </font>
    <font>
      <sz val="18"/>
      <name val="方正小标宋简体"/>
      <family val="0"/>
    </font>
    <font>
      <sz val="8"/>
      <name val="楷体_GB2312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楷体_GB2312"/>
      <family val="1"/>
    </font>
    <font>
      <b/>
      <sz val="15"/>
      <color indexed="54"/>
      <name val="宋体"/>
      <family val="0"/>
    </font>
    <font>
      <u val="single"/>
      <sz val="12"/>
      <color indexed="12"/>
      <name val="楷体_GB2312"/>
      <family val="1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1"/>
      <color theme="1"/>
      <name val="CESI仿宋-GB2312"/>
      <family val="3"/>
    </font>
    <font>
      <b/>
      <sz val="11"/>
      <color theme="1" tint="0.04998999834060669"/>
      <name val="宋体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6"/>
      <color theme="1"/>
      <name val="Calibri"/>
      <family val="0"/>
    </font>
    <font>
      <sz val="11"/>
      <color theme="1"/>
      <name val="黑体"/>
      <family val="0"/>
    </font>
    <font>
      <b/>
      <sz val="10"/>
      <color theme="1"/>
      <name val="仿宋_GB2312"/>
      <family val="0"/>
    </font>
    <font>
      <sz val="10"/>
      <color theme="1"/>
      <name val="仿宋_GB2312"/>
      <family val="0"/>
    </font>
    <font>
      <sz val="24"/>
      <color theme="1"/>
      <name val="方正小标宋简体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28" fillId="0" borderId="0">
      <alignment vertical="center"/>
      <protection/>
    </xf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28" fillId="0" borderId="0">
      <alignment/>
      <protection/>
    </xf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9" fillId="0" borderId="0">
      <alignment/>
      <protection/>
    </xf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14" borderId="1" applyNumberFormat="0" applyAlignment="0" applyProtection="0"/>
    <xf numFmtId="0" fontId="53" fillId="0" borderId="2" applyNumberFormat="0" applyFill="0" applyAlignment="0" applyProtection="0"/>
    <xf numFmtId="0" fontId="54" fillId="15" borderId="3" applyNumberFormat="0" applyAlignment="0" applyProtection="0"/>
    <xf numFmtId="0" fontId="47" fillId="0" borderId="0" applyNumberFormat="0" applyFill="0" applyBorder="0" applyAlignment="0" applyProtection="0"/>
    <xf numFmtId="0" fontId="55" fillId="16" borderId="4" applyNumberFormat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79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16" borderId="3" applyNumberFormat="0" applyAlignment="0" applyProtection="0"/>
    <xf numFmtId="0" fontId="50" fillId="19" borderId="0" applyNumberFormat="0" applyBorder="0" applyAlignment="0" applyProtection="0"/>
    <xf numFmtId="176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0" fillId="21" borderId="6" applyNumberFormat="0" applyFont="0" applyAlignment="0" applyProtection="0"/>
    <xf numFmtId="0" fontId="59" fillId="2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62" fillId="0" borderId="9" applyNumberFormat="0" applyFill="0" applyAlignment="0" applyProtection="0"/>
    <xf numFmtId="0" fontId="50" fillId="26" borderId="0" applyNumberFormat="0" applyBorder="0" applyAlignment="0" applyProtection="0"/>
    <xf numFmtId="0" fontId="63" fillId="27" borderId="0" applyNumberFormat="0" applyBorder="0" applyAlignment="0" applyProtection="0"/>
    <xf numFmtId="0" fontId="49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0" borderId="0" applyProtection="0">
      <alignment/>
    </xf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8" fillId="33" borderId="10" xfId="65" applyFont="1" applyFill="1" applyBorder="1" applyAlignment="1">
      <alignment horizontal="center" vertical="center" wrapText="1"/>
    </xf>
    <xf numFmtId="0" fontId="69" fillId="33" borderId="10" xfId="15" applyFont="1" applyFill="1" applyBorder="1" applyAlignment="1">
      <alignment horizontal="center" vertical="center"/>
      <protection/>
    </xf>
    <xf numFmtId="0" fontId="9" fillId="33" borderId="10" xfId="21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0" xfId="21" applyFont="1" applyFill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68" fillId="33" borderId="10" xfId="65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74" fillId="33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/>
    </xf>
    <xf numFmtId="0" fontId="49" fillId="33" borderId="0" xfId="0" applyNumberFormat="1" applyFont="1" applyFill="1" applyBorder="1" applyAlignment="1">
      <alignment/>
    </xf>
    <xf numFmtId="0" fontId="66" fillId="33" borderId="0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76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180" fontId="78" fillId="33" borderId="13" xfId="0" applyNumberFormat="1" applyFont="1" applyFill="1" applyBorder="1" applyAlignment="1">
      <alignment horizontal="center" vertical="center" wrapText="1"/>
    </xf>
    <xf numFmtId="180" fontId="7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77" fillId="33" borderId="11" xfId="0" applyNumberFormat="1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right"/>
    </xf>
    <xf numFmtId="0" fontId="76" fillId="33" borderId="11" xfId="0" applyFont="1" applyFill="1" applyBorder="1" applyAlignment="1">
      <alignment horizontal="right" vertical="center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/>
    </xf>
    <xf numFmtId="0" fontId="75" fillId="33" borderId="16" xfId="0" applyFont="1" applyFill="1" applyBorder="1" applyAlignment="1">
      <alignment/>
    </xf>
    <xf numFmtId="0" fontId="76" fillId="33" borderId="16" xfId="0" applyFont="1" applyFill="1" applyBorder="1" applyAlignment="1">
      <alignment vertical="center"/>
    </xf>
    <xf numFmtId="0" fontId="76" fillId="33" borderId="16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78" fillId="33" borderId="10" xfId="0" applyNumberFormat="1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right"/>
    </xf>
    <xf numFmtId="181" fontId="78" fillId="33" borderId="10" xfId="0" applyNumberFormat="1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5" fillId="33" borderId="1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8" fillId="33" borderId="23" xfId="65" applyFont="1" applyFill="1" applyBorder="1" applyAlignment="1">
      <alignment horizontal="center" vertical="center" wrapText="1"/>
    </xf>
    <xf numFmtId="0" fontId="68" fillId="33" borderId="24" xfId="65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66" fillId="33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21" applyFont="1" applyFill="1" applyBorder="1" applyAlignment="1">
      <alignment horizontal="center" vertical="center" wrapText="1"/>
      <protection/>
    </xf>
    <xf numFmtId="0" fontId="25" fillId="33" borderId="27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left" vertical="center" wrapText="1"/>
    </xf>
    <xf numFmtId="182" fontId="3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54">
    <cellStyle name="Normal" xfId="0"/>
    <cellStyle name="常规 23 2 2" xfId="15"/>
    <cellStyle name="常规_公路局" xfId="16"/>
    <cellStyle name="强调文字颜色 6" xfId="17"/>
    <cellStyle name="20% - 强调文字颜色 5" xfId="18"/>
    <cellStyle name="20% - 强调文字颜色 4" xfId="19"/>
    <cellStyle name="强调文字颜色 4" xfId="20"/>
    <cellStyle name="常规 3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40% - 强调文字颜色 5" xfId="29"/>
    <cellStyle name="20% - 强调文字颜色 2" xfId="30"/>
    <cellStyle name="标题" xfId="31"/>
    <cellStyle name="Followed Hyperlink" xfId="32"/>
    <cellStyle name="检查单元格" xfId="33"/>
    <cellStyle name="标题 1" xfId="34"/>
    <cellStyle name="输入" xfId="35"/>
    <cellStyle name="Hyperlink" xfId="36"/>
    <cellStyle name="输出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常规 13 2" xfId="65"/>
    <cellStyle name="60% - 强调文字颜色 4" xfId="66"/>
    <cellStyle name="40% - 强调文字颜色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SheetLayoutView="100" workbookViewId="0" topLeftCell="A1">
      <selection activeCell="F28" sqref="F28"/>
    </sheetView>
  </sheetViews>
  <sheetFormatPr defaultColWidth="9.00390625" defaultRowHeight="14.25"/>
  <cols>
    <col min="1" max="1" width="29.00390625" style="125" customWidth="1"/>
    <col min="2" max="2" width="4.25390625" style="125" customWidth="1"/>
    <col min="3" max="5" width="20.625" style="125" customWidth="1"/>
    <col min="6" max="6" width="62.375" style="125" customWidth="1"/>
    <col min="7" max="7" width="15.75390625" style="125" customWidth="1"/>
    <col min="8" max="16384" width="9.00390625" style="125" customWidth="1"/>
  </cols>
  <sheetData>
    <row r="1" spans="1:7" s="122" customFormat="1" ht="30.75" customHeight="1">
      <c r="A1" s="126" t="s">
        <v>0</v>
      </c>
      <c r="B1" s="126"/>
      <c r="C1" s="126"/>
      <c r="D1" s="126"/>
      <c r="E1" s="126"/>
      <c r="F1" s="126"/>
      <c r="G1" s="126"/>
    </row>
    <row r="2" spans="1:7" s="123" customFormat="1" ht="25.5" customHeight="1">
      <c r="A2" s="127" t="s">
        <v>1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37" t="s">
        <v>7</v>
      </c>
    </row>
    <row r="3" spans="1:7" s="124" customFormat="1" ht="25.5" customHeight="1">
      <c r="A3" s="128" t="s">
        <v>8</v>
      </c>
      <c r="B3" s="129">
        <v>1</v>
      </c>
      <c r="C3" s="130">
        <v>13916</v>
      </c>
      <c r="D3" s="130">
        <f>D4+D18+D26+D29</f>
        <v>15345</v>
      </c>
      <c r="E3" s="130">
        <v>17296</v>
      </c>
      <c r="F3" s="130" t="s">
        <v>9</v>
      </c>
      <c r="G3" s="138"/>
    </row>
    <row r="4" spans="1:7" s="124" customFormat="1" ht="25.5" customHeight="1">
      <c r="A4" s="128" t="s">
        <v>10</v>
      </c>
      <c r="B4" s="129">
        <v>2</v>
      </c>
      <c r="C4" s="130">
        <v>9492</v>
      </c>
      <c r="D4" s="130">
        <f>SUM(D5:D16)</f>
        <v>10836</v>
      </c>
      <c r="E4" s="130">
        <v>13111</v>
      </c>
      <c r="F4" s="130" t="s">
        <v>11</v>
      </c>
      <c r="G4" s="138"/>
    </row>
    <row r="5" spans="1:7" s="124" customFormat="1" ht="25.5" customHeight="1">
      <c r="A5" s="131" t="s">
        <v>12</v>
      </c>
      <c r="B5" s="129">
        <v>3</v>
      </c>
      <c r="C5" s="132">
        <v>4502</v>
      </c>
      <c r="D5" s="132">
        <v>4595</v>
      </c>
      <c r="E5" s="132">
        <v>4988</v>
      </c>
      <c r="F5" s="139" t="s">
        <v>13</v>
      </c>
      <c r="G5" s="132" t="s">
        <v>14</v>
      </c>
    </row>
    <row r="6" spans="1:7" s="124" customFormat="1" ht="25.5" customHeight="1">
      <c r="A6" s="131" t="s">
        <v>15</v>
      </c>
      <c r="B6" s="129">
        <v>4</v>
      </c>
      <c r="C6" s="132">
        <v>1110</v>
      </c>
      <c r="D6" s="132">
        <v>2200</v>
      </c>
      <c r="E6" s="132">
        <v>3600</v>
      </c>
      <c r="F6" s="132" t="s">
        <v>16</v>
      </c>
      <c r="G6" s="132" t="s">
        <v>17</v>
      </c>
    </row>
    <row r="7" spans="1:7" s="124" customFormat="1" ht="25.5" customHeight="1">
      <c r="A7" s="131" t="s">
        <v>18</v>
      </c>
      <c r="B7" s="129">
        <v>5</v>
      </c>
      <c r="C7" s="132">
        <v>100</v>
      </c>
      <c r="D7" s="132">
        <v>100</v>
      </c>
      <c r="E7" s="132">
        <v>100</v>
      </c>
      <c r="F7" s="132"/>
      <c r="G7" s="132"/>
    </row>
    <row r="8" spans="1:7" s="124" customFormat="1" ht="25.5" customHeight="1">
      <c r="A8" s="131" t="s">
        <v>19</v>
      </c>
      <c r="B8" s="129">
        <v>6</v>
      </c>
      <c r="C8" s="132">
        <v>100</v>
      </c>
      <c r="D8" s="132">
        <v>126</v>
      </c>
      <c r="E8" s="132">
        <v>126</v>
      </c>
      <c r="F8" s="132"/>
      <c r="G8" s="132" t="s">
        <v>20</v>
      </c>
    </row>
    <row r="9" spans="1:7" s="124" customFormat="1" ht="25.5" customHeight="1">
      <c r="A9" s="131" t="s">
        <v>21</v>
      </c>
      <c r="B9" s="129">
        <v>7</v>
      </c>
      <c r="C9" s="132">
        <v>76</v>
      </c>
      <c r="D9" s="132">
        <v>50</v>
      </c>
      <c r="E9" s="132">
        <v>50</v>
      </c>
      <c r="F9" s="132"/>
      <c r="G9" s="132" t="s">
        <v>22</v>
      </c>
    </row>
    <row r="10" spans="1:7" s="124" customFormat="1" ht="25.5" customHeight="1">
      <c r="A10" s="133" t="s">
        <v>23</v>
      </c>
      <c r="B10" s="129">
        <v>8</v>
      </c>
      <c r="C10" s="132">
        <v>1278</v>
      </c>
      <c r="D10" s="132">
        <v>1368</v>
      </c>
      <c r="E10" s="132">
        <v>1221</v>
      </c>
      <c r="F10" s="132" t="s">
        <v>24</v>
      </c>
      <c r="G10" s="132" t="s">
        <v>25</v>
      </c>
    </row>
    <row r="11" spans="1:7" s="124" customFormat="1" ht="25.5" customHeight="1">
      <c r="A11" s="131" t="s">
        <v>26</v>
      </c>
      <c r="B11" s="129">
        <v>10</v>
      </c>
      <c r="C11" s="132">
        <v>44</v>
      </c>
      <c r="D11" s="132">
        <v>44</v>
      </c>
      <c r="E11" s="132">
        <v>44</v>
      </c>
      <c r="F11" s="132"/>
      <c r="G11" s="132" t="s">
        <v>27</v>
      </c>
    </row>
    <row r="12" spans="1:7" s="124" customFormat="1" ht="25.5" customHeight="1">
      <c r="A12" s="131" t="s">
        <v>28</v>
      </c>
      <c r="B12" s="129">
        <v>11</v>
      </c>
      <c r="C12" s="132">
        <v>156</v>
      </c>
      <c r="D12" s="132">
        <v>156</v>
      </c>
      <c r="E12" s="132">
        <v>156</v>
      </c>
      <c r="F12" s="132"/>
      <c r="G12" s="132"/>
    </row>
    <row r="13" spans="1:7" s="124" customFormat="1" ht="25.5" customHeight="1">
      <c r="A13" s="131" t="s">
        <v>29</v>
      </c>
      <c r="B13" s="129">
        <v>12</v>
      </c>
      <c r="C13" s="132">
        <v>77</v>
      </c>
      <c r="D13" s="132">
        <v>76</v>
      </c>
      <c r="E13" s="132">
        <v>93</v>
      </c>
      <c r="F13" s="132" t="s">
        <v>30</v>
      </c>
      <c r="G13" s="132" t="s">
        <v>31</v>
      </c>
    </row>
    <row r="14" spans="1:7" s="124" customFormat="1" ht="25.5" customHeight="1">
      <c r="A14" s="131" t="s">
        <v>32</v>
      </c>
      <c r="B14" s="129">
        <v>13</v>
      </c>
      <c r="C14" s="134">
        <v>150</v>
      </c>
      <c r="D14" s="134">
        <v>150</v>
      </c>
      <c r="E14" s="134">
        <v>150</v>
      </c>
      <c r="F14" s="134"/>
      <c r="G14" s="132"/>
    </row>
    <row r="15" spans="1:7" s="124" customFormat="1" ht="25.5" customHeight="1">
      <c r="A15" s="131" t="s">
        <v>33</v>
      </c>
      <c r="B15" s="129">
        <v>14</v>
      </c>
      <c r="C15" s="134">
        <v>100</v>
      </c>
      <c r="D15" s="134">
        <v>100</v>
      </c>
      <c r="E15" s="134">
        <v>100</v>
      </c>
      <c r="F15" s="134"/>
      <c r="G15" s="132"/>
    </row>
    <row r="16" spans="1:7" s="124" customFormat="1" ht="25.5" customHeight="1">
      <c r="A16" s="131" t="s">
        <v>34</v>
      </c>
      <c r="B16" s="129">
        <v>15</v>
      </c>
      <c r="C16" s="134">
        <v>1799</v>
      </c>
      <c r="D16" s="134">
        <v>1871</v>
      </c>
      <c r="E16" s="134">
        <v>1843</v>
      </c>
      <c r="F16" s="134" t="s">
        <v>35</v>
      </c>
      <c r="G16" s="132" t="s">
        <v>36</v>
      </c>
    </row>
    <row r="17" spans="1:7" s="124" customFormat="1" ht="25.5" customHeight="1">
      <c r="A17" s="135" t="s">
        <v>37</v>
      </c>
      <c r="B17" s="129"/>
      <c r="C17" s="134"/>
      <c r="D17" s="134"/>
      <c r="E17" s="134">
        <v>640</v>
      </c>
      <c r="F17" s="134" t="s">
        <v>38</v>
      </c>
      <c r="G17" s="132"/>
    </row>
    <row r="18" spans="1:7" s="124" customFormat="1" ht="25.5" customHeight="1">
      <c r="A18" s="128" t="s">
        <v>39</v>
      </c>
      <c r="B18" s="129">
        <v>16</v>
      </c>
      <c r="C18" s="136">
        <v>2328</v>
      </c>
      <c r="D18" s="136">
        <f>SUM(D19:D25)</f>
        <v>2342</v>
      </c>
      <c r="E18" s="136">
        <v>2089</v>
      </c>
      <c r="F18" s="136" t="s">
        <v>40</v>
      </c>
      <c r="G18" s="132"/>
    </row>
    <row r="19" spans="1:7" s="124" customFormat="1" ht="25.5" customHeight="1">
      <c r="A19" s="131" t="s">
        <v>41</v>
      </c>
      <c r="B19" s="129">
        <v>17</v>
      </c>
      <c r="C19" s="134">
        <v>10</v>
      </c>
      <c r="D19" s="134">
        <v>10</v>
      </c>
      <c r="E19" s="134">
        <v>10</v>
      </c>
      <c r="F19" s="134"/>
      <c r="G19" s="132"/>
    </row>
    <row r="20" spans="1:7" s="124" customFormat="1" ht="25.5" customHeight="1">
      <c r="A20" s="131" t="s">
        <v>42</v>
      </c>
      <c r="B20" s="129">
        <v>18</v>
      </c>
      <c r="C20" s="134">
        <v>120</v>
      </c>
      <c r="D20" s="134">
        <v>120</v>
      </c>
      <c r="E20" s="134">
        <v>120</v>
      </c>
      <c r="F20" s="134"/>
      <c r="G20" s="132"/>
    </row>
    <row r="21" spans="1:8" s="124" customFormat="1" ht="25.5" customHeight="1">
      <c r="A21" s="131" t="s">
        <v>43</v>
      </c>
      <c r="B21" s="129">
        <v>19</v>
      </c>
      <c r="C21" s="134">
        <v>9</v>
      </c>
      <c r="D21" s="134">
        <v>20</v>
      </c>
      <c r="E21" s="134">
        <v>20</v>
      </c>
      <c r="F21" s="134"/>
      <c r="G21" s="140" t="s">
        <v>44</v>
      </c>
      <c r="H21" s="141"/>
    </row>
    <row r="22" spans="1:7" s="124" customFormat="1" ht="25.5" customHeight="1">
      <c r="A22" s="131" t="s">
        <v>45</v>
      </c>
      <c r="B22" s="129">
        <v>20</v>
      </c>
      <c r="C22" s="134">
        <v>0</v>
      </c>
      <c r="D22" s="134">
        <v>0</v>
      </c>
      <c r="E22" s="134">
        <v>0</v>
      </c>
      <c r="F22" s="134"/>
      <c r="G22" s="132"/>
    </row>
    <row r="23" spans="1:7" s="124" customFormat="1" ht="25.5" customHeight="1">
      <c r="A23" s="131" t="s">
        <v>46</v>
      </c>
      <c r="B23" s="129">
        <v>21</v>
      </c>
      <c r="C23" s="134">
        <v>303</v>
      </c>
      <c r="D23" s="134">
        <v>303</v>
      </c>
      <c r="E23" s="134">
        <v>50</v>
      </c>
      <c r="F23" s="134" t="s">
        <v>47</v>
      </c>
      <c r="G23" s="132"/>
    </row>
    <row r="24" spans="1:7" s="124" customFormat="1" ht="25.5" customHeight="1">
      <c r="A24" s="131" t="s">
        <v>48</v>
      </c>
      <c r="B24" s="129">
        <v>22</v>
      </c>
      <c r="C24" s="134">
        <v>1784</v>
      </c>
      <c r="D24" s="134">
        <v>1798</v>
      </c>
      <c r="E24" s="134">
        <v>1798</v>
      </c>
      <c r="F24" s="134"/>
      <c r="G24" s="132" t="s">
        <v>49</v>
      </c>
    </row>
    <row r="25" spans="1:7" s="124" customFormat="1" ht="25.5" customHeight="1">
      <c r="A25" s="131" t="s">
        <v>50</v>
      </c>
      <c r="B25" s="129">
        <v>23</v>
      </c>
      <c r="C25" s="134">
        <v>102</v>
      </c>
      <c r="D25" s="134">
        <v>91</v>
      </c>
      <c r="E25" s="134">
        <v>91</v>
      </c>
      <c r="F25" s="134"/>
      <c r="G25" s="132" t="s">
        <v>51</v>
      </c>
    </row>
    <row r="26" spans="1:7" s="124" customFormat="1" ht="25.5" customHeight="1">
      <c r="A26" s="128" t="s">
        <v>52</v>
      </c>
      <c r="B26" s="129">
        <v>24</v>
      </c>
      <c r="C26" s="136">
        <v>2096</v>
      </c>
      <c r="D26" s="136">
        <f>SUM(D27:D28)</f>
        <v>2096</v>
      </c>
      <c r="E26" s="136">
        <v>2096</v>
      </c>
      <c r="F26" s="136"/>
      <c r="G26" s="130"/>
    </row>
    <row r="27" spans="1:7" s="124" customFormat="1" ht="25.5" customHeight="1">
      <c r="A27" s="131" t="s">
        <v>53</v>
      </c>
      <c r="B27" s="129">
        <v>25</v>
      </c>
      <c r="C27" s="134">
        <v>1858</v>
      </c>
      <c r="D27" s="134">
        <v>1858</v>
      </c>
      <c r="E27" s="134">
        <v>1858</v>
      </c>
      <c r="F27" s="134"/>
      <c r="G27" s="132" t="s">
        <v>54</v>
      </c>
    </row>
    <row r="28" spans="1:7" s="124" customFormat="1" ht="25.5" customHeight="1">
      <c r="A28" s="131" t="s">
        <v>55</v>
      </c>
      <c r="B28" s="129">
        <v>26</v>
      </c>
      <c r="C28" s="134">
        <v>238</v>
      </c>
      <c r="D28" s="134">
        <v>238</v>
      </c>
      <c r="E28" s="134">
        <v>238</v>
      </c>
      <c r="F28" s="134"/>
      <c r="G28" s="132"/>
    </row>
    <row r="29" spans="1:7" s="124" customFormat="1" ht="25.5" customHeight="1">
      <c r="A29" s="128" t="s">
        <v>56</v>
      </c>
      <c r="B29" s="129">
        <v>27</v>
      </c>
      <c r="C29" s="136"/>
      <c r="D29" s="136">
        <v>71</v>
      </c>
      <c r="E29" s="136"/>
      <c r="F29" s="136" t="s">
        <v>57</v>
      </c>
      <c r="G29" s="132"/>
    </row>
    <row r="30" ht="76.5" customHeight="1"/>
  </sheetData>
  <sheetProtection/>
  <mergeCells count="1">
    <mergeCell ref="A1:G1"/>
  </mergeCells>
  <printOptions/>
  <pageMargins left="0.7900000000000001" right="0" top="0.39" bottom="0.2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24.25390625" style="1" customWidth="1"/>
    <col min="2" max="2" width="11.00390625" style="1" customWidth="1"/>
    <col min="3" max="5" width="15.00390625" style="1" customWidth="1"/>
    <col min="6" max="6" width="11.75390625" style="1" customWidth="1"/>
    <col min="7" max="7" width="17.25390625" style="1" customWidth="1"/>
    <col min="8" max="16384" width="9.00390625" style="1" customWidth="1"/>
  </cols>
  <sheetData>
    <row r="1" s="90" customFormat="1" ht="28.5" customHeight="1">
      <c r="A1" s="90" t="s">
        <v>58</v>
      </c>
    </row>
    <row r="2" spans="1:7" s="106" customFormat="1" ht="36" customHeight="1">
      <c r="A2" s="109" t="s">
        <v>59</v>
      </c>
      <c r="B2" s="109"/>
      <c r="C2" s="109"/>
      <c r="D2" s="109"/>
      <c r="E2" s="109"/>
      <c r="F2" s="109"/>
      <c r="G2" s="109"/>
    </row>
    <row r="3" spans="1:7" ht="22.5" customHeight="1">
      <c r="A3" s="110"/>
      <c r="B3" s="110"/>
      <c r="G3" s="5" t="s">
        <v>60</v>
      </c>
    </row>
    <row r="4" spans="1:7" s="107" customFormat="1" ht="30" customHeight="1">
      <c r="A4" s="111" t="s">
        <v>61</v>
      </c>
      <c r="B4" s="112" t="s">
        <v>62</v>
      </c>
      <c r="C4" s="113" t="s">
        <v>63</v>
      </c>
      <c r="D4" s="114"/>
      <c r="E4" s="121" t="s">
        <v>64</v>
      </c>
      <c r="F4" s="114"/>
      <c r="G4" s="117" t="s">
        <v>65</v>
      </c>
    </row>
    <row r="5" spans="1:7" s="107" customFormat="1" ht="30" customHeight="1">
      <c r="A5" s="115"/>
      <c r="B5" s="112"/>
      <c r="C5" s="116" t="s">
        <v>66</v>
      </c>
      <c r="D5" s="117" t="s">
        <v>67</v>
      </c>
      <c r="E5" s="117" t="s">
        <v>66</v>
      </c>
      <c r="F5" s="117" t="s">
        <v>67</v>
      </c>
      <c r="G5" s="117"/>
    </row>
    <row r="6" spans="1:7" s="107" customFormat="1" ht="30" customHeight="1">
      <c r="A6" s="117"/>
      <c r="B6" s="117">
        <f>C6+D6+E6+F6</f>
        <v>48448</v>
      </c>
      <c r="C6" s="117">
        <v>3712</v>
      </c>
      <c r="D6" s="117">
        <v>17685</v>
      </c>
      <c r="E6" s="117">
        <v>1365</v>
      </c>
      <c r="F6" s="117">
        <v>25686</v>
      </c>
      <c r="G6" s="117"/>
    </row>
    <row r="7" spans="1:7" s="108" customFormat="1" ht="30" customHeight="1">
      <c r="A7" s="118" t="s">
        <v>68</v>
      </c>
      <c r="B7" s="119">
        <f aca="true" t="shared" si="0" ref="B7:B15">C7+D7+E7+F7</f>
        <v>3712</v>
      </c>
      <c r="C7" s="118">
        <v>3712</v>
      </c>
      <c r="D7" s="118"/>
      <c r="E7" s="118"/>
      <c r="F7" s="118"/>
      <c r="G7" s="119" t="s">
        <v>69</v>
      </c>
    </row>
    <row r="8" spans="1:7" s="108" customFormat="1" ht="30" customHeight="1">
      <c r="A8" s="120" t="s">
        <v>70</v>
      </c>
      <c r="B8" s="119">
        <f t="shared" si="0"/>
        <v>11612.8</v>
      </c>
      <c r="C8" s="119"/>
      <c r="D8" s="119">
        <f>'2021年清算农村公路17685'!B6</f>
        <v>7211.9</v>
      </c>
      <c r="E8" s="118"/>
      <c r="F8" s="118">
        <f>'2022预拨农村公路预拨资金25686'!B7</f>
        <v>4400.9</v>
      </c>
      <c r="G8" s="119"/>
    </row>
    <row r="9" spans="1:7" s="108" customFormat="1" ht="30" customHeight="1">
      <c r="A9" s="120" t="s">
        <v>71</v>
      </c>
      <c r="B9" s="119">
        <f t="shared" si="0"/>
        <v>5855.2</v>
      </c>
      <c r="C9" s="119"/>
      <c r="D9" s="119">
        <f>'2021年清算农村公路17685'!B7</f>
        <v>1238.3</v>
      </c>
      <c r="E9" s="118"/>
      <c r="F9" s="118">
        <f>'2022预拨农村公路预拨资金25686'!B8</f>
        <v>4616.9</v>
      </c>
      <c r="G9" s="119"/>
    </row>
    <row r="10" spans="1:7" s="108" customFormat="1" ht="30" customHeight="1">
      <c r="A10" s="120" t="s">
        <v>72</v>
      </c>
      <c r="B10" s="119">
        <f t="shared" si="0"/>
        <v>3953.3999999999996</v>
      </c>
      <c r="C10" s="119"/>
      <c r="D10" s="119">
        <f>'2021年清算农村公路17685'!B8</f>
        <v>1898.3</v>
      </c>
      <c r="E10" s="118"/>
      <c r="F10" s="118">
        <f>'2022预拨农村公路预拨资金25686'!B9</f>
        <v>2055.1</v>
      </c>
      <c r="G10" s="119"/>
    </row>
    <row r="11" spans="1:7" s="108" customFormat="1" ht="30" customHeight="1">
      <c r="A11" s="120" t="s">
        <v>73</v>
      </c>
      <c r="B11" s="119">
        <f t="shared" si="0"/>
        <v>2574</v>
      </c>
      <c r="C11" s="119"/>
      <c r="D11" s="119">
        <f>'2021年清算农村公路17685'!B9</f>
        <v>0</v>
      </c>
      <c r="E11" s="118"/>
      <c r="F11" s="118">
        <f>'2022预拨农村公路预拨资金25686'!B10</f>
        <v>2574</v>
      </c>
      <c r="G11" s="119"/>
    </row>
    <row r="12" spans="1:7" s="108" customFormat="1" ht="30" customHeight="1">
      <c r="A12" s="120" t="s">
        <v>74</v>
      </c>
      <c r="B12" s="119">
        <f t="shared" si="0"/>
        <v>8971.5</v>
      </c>
      <c r="C12" s="119"/>
      <c r="D12" s="119">
        <f>'2021年清算农村公路17685'!B10</f>
        <v>3376.4</v>
      </c>
      <c r="E12" s="118"/>
      <c r="F12" s="118">
        <f>'2022预拨农村公路预拨资金25686'!B11</f>
        <v>5595.1</v>
      </c>
      <c r="G12" s="119"/>
    </row>
    <row r="13" spans="1:7" s="108" customFormat="1" ht="30" customHeight="1">
      <c r="A13" s="120" t="s">
        <v>75</v>
      </c>
      <c r="B13" s="119">
        <f t="shared" si="0"/>
        <v>2219.6000000000004</v>
      </c>
      <c r="C13" s="119"/>
      <c r="D13" s="119">
        <f>'2021年清算农村公路17685'!B11</f>
        <v>577.3</v>
      </c>
      <c r="E13" s="118"/>
      <c r="F13" s="118">
        <f>'2022预拨农村公路预拨资金25686'!B12</f>
        <v>1642.3000000000002</v>
      </c>
      <c r="G13" s="119"/>
    </row>
    <row r="14" spans="1:7" s="108" customFormat="1" ht="30" customHeight="1">
      <c r="A14" s="120" t="s">
        <v>76</v>
      </c>
      <c r="B14" s="119">
        <f t="shared" si="0"/>
        <v>8184.5</v>
      </c>
      <c r="C14" s="119"/>
      <c r="D14" s="119">
        <f>'2021年清算农村公路17685'!B12</f>
        <v>3382.7999999999997</v>
      </c>
      <c r="E14" s="118"/>
      <c r="F14" s="118">
        <f>'2022预拨农村公路预拨资金25686'!B13</f>
        <v>4801.700000000001</v>
      </c>
      <c r="G14" s="119"/>
    </row>
    <row r="15" spans="1:7" s="108" customFormat="1" ht="30" customHeight="1">
      <c r="A15" s="120" t="s">
        <v>77</v>
      </c>
      <c r="B15" s="119">
        <f t="shared" si="0"/>
        <v>1365</v>
      </c>
      <c r="C15" s="119"/>
      <c r="D15" s="119"/>
      <c r="E15" s="118">
        <v>1365</v>
      </c>
      <c r="F15" s="118"/>
      <c r="G15" s="118" t="s">
        <v>78</v>
      </c>
    </row>
  </sheetData>
  <sheetProtection/>
  <mergeCells count="5">
    <mergeCell ref="A2:G2"/>
    <mergeCell ref="C4:D4"/>
    <mergeCell ref="E4:F4"/>
    <mergeCell ref="A4:A5"/>
    <mergeCell ref="B4:B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D24" sqref="D24"/>
    </sheetView>
  </sheetViews>
  <sheetFormatPr defaultColWidth="9.00390625" defaultRowHeight="14.25"/>
  <cols>
    <col min="1" max="1" width="6.125" style="90" customWidth="1"/>
    <col min="2" max="2" width="10.25390625" style="90" customWidth="1"/>
    <col min="3" max="3" width="15.25390625" style="90" customWidth="1"/>
    <col min="4" max="4" width="9.125" style="90" customWidth="1"/>
    <col min="5" max="5" width="7.125" style="90" customWidth="1"/>
    <col min="6" max="6" width="6.75390625" style="90" customWidth="1"/>
    <col min="7" max="7" width="8.00390625" style="90" customWidth="1"/>
    <col min="8" max="8" width="7.25390625" style="90" customWidth="1"/>
    <col min="9" max="9" width="7.625" style="90" customWidth="1"/>
    <col min="10" max="10" width="11.00390625" style="90" customWidth="1"/>
    <col min="11" max="11" width="16.125" style="90" customWidth="1"/>
    <col min="12" max="12" width="16.75390625" style="90" customWidth="1"/>
    <col min="13" max="16384" width="9.00390625" style="90" customWidth="1"/>
  </cols>
  <sheetData>
    <row r="1" s="90" customFormat="1" ht="16.5">
      <c r="A1" s="90" t="s">
        <v>79</v>
      </c>
    </row>
    <row r="2" spans="1:12" s="90" customFormat="1" ht="42.75" customHeight="1">
      <c r="A2" s="93" t="s">
        <v>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90" customFormat="1" ht="18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104" t="s">
        <v>60</v>
      </c>
    </row>
    <row r="4" spans="1:12" s="91" customFormat="1" ht="39.75" customHeight="1">
      <c r="A4" s="95" t="s">
        <v>81</v>
      </c>
      <c r="B4" s="95" t="s">
        <v>82</v>
      </c>
      <c r="C4" s="95" t="s">
        <v>83</v>
      </c>
      <c r="D4" s="96" t="s">
        <v>84</v>
      </c>
      <c r="E4" s="103"/>
      <c r="F4" s="103"/>
      <c r="G4" s="103"/>
      <c r="H4" s="103"/>
      <c r="I4" s="96" t="s">
        <v>85</v>
      </c>
      <c r="J4" s="95" t="s">
        <v>86</v>
      </c>
      <c r="K4" s="95" t="s">
        <v>87</v>
      </c>
      <c r="L4" s="95"/>
    </row>
    <row r="5" spans="1:12" s="91" customFormat="1" ht="42.75" customHeight="1">
      <c r="A5" s="95"/>
      <c r="B5" s="95"/>
      <c r="C5" s="95"/>
      <c r="D5" s="95" t="s">
        <v>62</v>
      </c>
      <c r="E5" s="95" t="s">
        <v>88</v>
      </c>
      <c r="F5" s="95" t="s">
        <v>89</v>
      </c>
      <c r="G5" s="95" t="s">
        <v>90</v>
      </c>
      <c r="H5" s="95" t="s">
        <v>91</v>
      </c>
      <c r="I5" s="95"/>
      <c r="J5" s="95" t="s">
        <v>92</v>
      </c>
      <c r="K5" s="95" t="s">
        <v>93</v>
      </c>
      <c r="L5" s="95" t="s">
        <v>94</v>
      </c>
    </row>
    <row r="6" spans="1:12" s="90" customFormat="1" ht="31.5" customHeight="1">
      <c r="A6" s="97" t="s">
        <v>62</v>
      </c>
      <c r="B6" s="98"/>
      <c r="C6" s="99"/>
      <c r="D6" s="100">
        <f aca="true" t="shared" si="0" ref="D6:J6">SUM(D7:D7)</f>
        <v>79.5</v>
      </c>
      <c r="E6" s="100"/>
      <c r="F6" s="100"/>
      <c r="G6" s="100">
        <f t="shared" si="0"/>
        <v>79.5</v>
      </c>
      <c r="H6" s="100">
        <f t="shared" si="0"/>
        <v>0</v>
      </c>
      <c r="I6" s="100">
        <f t="shared" si="0"/>
        <v>69410</v>
      </c>
      <c r="J6" s="100">
        <f t="shared" si="0"/>
        <v>3712</v>
      </c>
      <c r="K6" s="105"/>
      <c r="L6" s="105"/>
    </row>
    <row r="7" spans="1:12" s="92" customFormat="1" ht="40.5" customHeight="1">
      <c r="A7" s="101">
        <v>1</v>
      </c>
      <c r="B7" s="101" t="s">
        <v>95</v>
      </c>
      <c r="C7" s="102" t="s">
        <v>96</v>
      </c>
      <c r="D7" s="101">
        <v>79.5</v>
      </c>
      <c r="E7" s="101"/>
      <c r="F7" s="101"/>
      <c r="G7" s="101">
        <v>79.5</v>
      </c>
      <c r="H7" s="101"/>
      <c r="I7" s="101">
        <v>69410</v>
      </c>
      <c r="J7" s="101">
        <v>3712</v>
      </c>
      <c r="K7" s="102" t="s">
        <v>97</v>
      </c>
      <c r="L7" s="102" t="s">
        <v>98</v>
      </c>
    </row>
  </sheetData>
  <sheetProtection/>
  <mergeCells count="8">
    <mergeCell ref="A2:L2"/>
    <mergeCell ref="D4:H4"/>
    <mergeCell ref="K4:L4"/>
    <mergeCell ref="A6:C6"/>
    <mergeCell ref="A4:A5"/>
    <mergeCell ref="B4:B5"/>
    <mergeCell ref="C4:C5"/>
    <mergeCell ref="I4:I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workbookViewId="0" topLeftCell="A1">
      <selection activeCell="A3" sqref="A3:A4"/>
    </sheetView>
  </sheetViews>
  <sheetFormatPr defaultColWidth="9.00390625" defaultRowHeight="14.25"/>
  <cols>
    <col min="1" max="1" width="10.50390625" style="1" customWidth="1"/>
    <col min="2" max="2" width="8.50390625" style="1" customWidth="1"/>
    <col min="3" max="3" width="7.00390625" style="1" customWidth="1"/>
    <col min="4" max="4" width="9.375" style="5" customWidth="1"/>
    <col min="5" max="5" width="9.00390625" style="1" customWidth="1"/>
    <col min="6" max="6" width="6.625" style="1" customWidth="1"/>
    <col min="7" max="7" width="9.125" style="1" customWidth="1"/>
    <col min="8" max="8" width="7.25390625" style="5" customWidth="1"/>
    <col min="9" max="9" width="9.25390625" style="1" customWidth="1"/>
    <col min="10" max="10" width="7.625" style="1" customWidth="1"/>
    <col min="11" max="11" width="9.75390625" style="1" customWidth="1"/>
    <col min="12" max="12" width="8.00390625" style="1" customWidth="1"/>
    <col min="13" max="13" width="9.00390625" style="1" customWidth="1"/>
    <col min="14" max="14" width="8.625" style="1" customWidth="1"/>
    <col min="15" max="15" width="9.875" style="1" customWidth="1"/>
    <col min="16" max="16" width="8.00390625" style="1" customWidth="1"/>
    <col min="17" max="17" width="7.50390625" style="1" customWidth="1"/>
    <col min="18" max="18" width="8.00390625" style="1" customWidth="1"/>
    <col min="19" max="19" width="10.125" style="1" customWidth="1"/>
    <col min="20" max="20" width="9.125" style="1" customWidth="1"/>
    <col min="21" max="21" width="10.625" style="1" customWidth="1"/>
    <col min="22" max="22" width="8.50390625" style="1" customWidth="1"/>
    <col min="23" max="16384" width="9.00390625" style="1" customWidth="1"/>
  </cols>
  <sheetData>
    <row r="1" spans="1:8" s="1" customFormat="1" ht="18" customHeight="1">
      <c r="A1" s="1" t="s">
        <v>99</v>
      </c>
      <c r="D1" s="5"/>
      <c r="H1" s="5"/>
    </row>
    <row r="2" spans="1:22" s="1" customFormat="1" ht="32.25" customHeight="1">
      <c r="A2" s="83" t="s">
        <v>100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1" customFormat="1" ht="49.5" customHeight="1">
      <c r="A3" s="9" t="s">
        <v>101</v>
      </c>
      <c r="B3" s="84" t="s">
        <v>62</v>
      </c>
      <c r="C3" s="11" t="s">
        <v>102</v>
      </c>
      <c r="D3" s="11"/>
      <c r="E3" s="11"/>
      <c r="F3" s="11" t="s">
        <v>103</v>
      </c>
      <c r="G3" s="11"/>
      <c r="H3" s="11"/>
      <c r="I3" s="11" t="s">
        <v>104</v>
      </c>
      <c r="J3" s="11"/>
      <c r="K3" s="11" t="s">
        <v>105</v>
      </c>
      <c r="L3" s="11"/>
      <c r="M3" s="11" t="s">
        <v>106</v>
      </c>
      <c r="N3" s="11"/>
      <c r="O3" s="11" t="s">
        <v>107</v>
      </c>
      <c r="P3" s="11"/>
      <c r="Q3" s="11" t="s">
        <v>108</v>
      </c>
      <c r="R3" s="11"/>
      <c r="S3" s="11" t="s">
        <v>109</v>
      </c>
      <c r="T3" s="11"/>
      <c r="U3" s="87" t="s">
        <v>110</v>
      </c>
      <c r="V3" s="84" t="s">
        <v>7</v>
      </c>
    </row>
    <row r="4" spans="1:22" s="1" customFormat="1" ht="63" customHeight="1">
      <c r="A4" s="9" t="s">
        <v>111</v>
      </c>
      <c r="B4" s="85"/>
      <c r="C4" s="12" t="s">
        <v>112</v>
      </c>
      <c r="D4" s="13" t="s">
        <v>113</v>
      </c>
      <c r="E4" s="13" t="s">
        <v>114</v>
      </c>
      <c r="F4" s="12" t="s">
        <v>112</v>
      </c>
      <c r="G4" s="13" t="s">
        <v>113</v>
      </c>
      <c r="H4" s="13" t="s">
        <v>114</v>
      </c>
      <c r="I4" s="13" t="s">
        <v>113</v>
      </c>
      <c r="J4" s="13" t="s">
        <v>114</v>
      </c>
      <c r="K4" s="13" t="s">
        <v>113</v>
      </c>
      <c r="L4" s="13" t="s">
        <v>114</v>
      </c>
      <c r="M4" s="13" t="s">
        <v>113</v>
      </c>
      <c r="N4" s="13" t="s">
        <v>114</v>
      </c>
      <c r="O4" s="13" t="s">
        <v>113</v>
      </c>
      <c r="P4" s="13" t="s">
        <v>114</v>
      </c>
      <c r="Q4" s="13" t="s">
        <v>115</v>
      </c>
      <c r="R4" s="13" t="s">
        <v>114</v>
      </c>
      <c r="S4" s="13" t="s">
        <v>113</v>
      </c>
      <c r="T4" s="13" t="s">
        <v>114</v>
      </c>
      <c r="U4" s="88"/>
      <c r="V4" s="85"/>
    </row>
    <row r="5" spans="1:22" s="3" customFormat="1" ht="54.75" customHeight="1">
      <c r="A5" s="14" t="s">
        <v>116</v>
      </c>
      <c r="B5" s="86">
        <f>SUM(B6:B12)</f>
        <v>17684.999999999996</v>
      </c>
      <c r="C5" s="86">
        <f aca="true" t="shared" si="0" ref="C5:T5">SUM(C6:C12)</f>
        <v>95</v>
      </c>
      <c r="D5" s="86">
        <f t="shared" si="0"/>
        <v>293.8</v>
      </c>
      <c r="E5" s="86">
        <f t="shared" si="0"/>
        <v>2967</v>
      </c>
      <c r="F5" s="86">
        <f t="shared" si="0"/>
        <v>14</v>
      </c>
      <c r="G5" s="86">
        <f t="shared" si="0"/>
        <v>132.8</v>
      </c>
      <c r="H5" s="86">
        <f t="shared" si="0"/>
        <v>1612</v>
      </c>
      <c r="I5" s="86">
        <f t="shared" si="0"/>
        <v>149.6</v>
      </c>
      <c r="J5" s="86">
        <f t="shared" si="0"/>
        <v>1624</v>
      </c>
      <c r="K5" s="86">
        <f t="shared" si="0"/>
        <v>39.4</v>
      </c>
      <c r="L5" s="86">
        <f t="shared" si="0"/>
        <v>709</v>
      </c>
      <c r="M5" s="86">
        <f t="shared" si="0"/>
        <v>68.5</v>
      </c>
      <c r="N5" s="86">
        <f t="shared" si="0"/>
        <v>4970</v>
      </c>
      <c r="O5" s="86">
        <f t="shared" si="0"/>
        <v>30.5</v>
      </c>
      <c r="P5" s="86">
        <f t="shared" si="0"/>
        <v>2170</v>
      </c>
      <c r="Q5" s="86">
        <f t="shared" si="0"/>
        <v>104</v>
      </c>
      <c r="R5" s="86">
        <f t="shared" si="0"/>
        <v>2212</v>
      </c>
      <c r="S5" s="86">
        <f t="shared" si="0"/>
        <v>132.29999999999998</v>
      </c>
      <c r="T5" s="86">
        <f t="shared" si="0"/>
        <v>421</v>
      </c>
      <c r="U5" s="86"/>
      <c r="V5" s="89"/>
    </row>
    <row r="6" spans="1:22" s="4" customFormat="1" ht="54.75" customHeight="1">
      <c r="A6" s="16" t="s">
        <v>70</v>
      </c>
      <c r="B6" s="86">
        <f aca="true" t="shared" si="1" ref="B6:B12">E6+H6+J6+L6+N6+P6+R6+T6+U6</f>
        <v>7211.9</v>
      </c>
      <c r="C6" s="86">
        <v>33</v>
      </c>
      <c r="D6" s="86">
        <v>56.9</v>
      </c>
      <c r="E6" s="86">
        <v>677.6</v>
      </c>
      <c r="F6" s="86">
        <v>5</v>
      </c>
      <c r="G6" s="86">
        <v>23.7</v>
      </c>
      <c r="H6" s="86">
        <v>292.3</v>
      </c>
      <c r="I6" s="86">
        <v>28</v>
      </c>
      <c r="J6" s="86">
        <v>312</v>
      </c>
      <c r="K6" s="86">
        <v>17</v>
      </c>
      <c r="L6" s="86">
        <v>306</v>
      </c>
      <c r="M6" s="86">
        <v>52.9</v>
      </c>
      <c r="N6" s="86">
        <v>3852</v>
      </c>
      <c r="O6" s="86"/>
      <c r="P6" s="86"/>
      <c r="Q6" s="86">
        <v>45</v>
      </c>
      <c r="R6" s="86">
        <v>672</v>
      </c>
      <c r="S6" s="86">
        <v>32.8</v>
      </c>
      <c r="T6" s="86">
        <v>100</v>
      </c>
      <c r="U6" s="86">
        <v>1000</v>
      </c>
      <c r="V6" s="89"/>
    </row>
    <row r="7" spans="1:22" s="4" customFormat="1" ht="54.75" customHeight="1">
      <c r="A7" s="16" t="s">
        <v>71</v>
      </c>
      <c r="B7" s="86">
        <f t="shared" si="1"/>
        <v>1238.3</v>
      </c>
      <c r="C7" s="86">
        <v>11</v>
      </c>
      <c r="D7" s="86">
        <v>70.5</v>
      </c>
      <c r="E7" s="86">
        <v>765.5</v>
      </c>
      <c r="F7" s="86">
        <v>3</v>
      </c>
      <c r="G7" s="86">
        <v>23.7</v>
      </c>
      <c r="H7" s="86">
        <v>288.8</v>
      </c>
      <c r="I7" s="86"/>
      <c r="J7" s="86"/>
      <c r="K7" s="86"/>
      <c r="L7" s="86"/>
      <c r="M7" s="86"/>
      <c r="N7" s="86"/>
      <c r="O7" s="86"/>
      <c r="P7" s="86"/>
      <c r="Q7" s="86">
        <v>2</v>
      </c>
      <c r="R7" s="86">
        <v>61</v>
      </c>
      <c r="S7" s="86">
        <v>37.9</v>
      </c>
      <c r="T7" s="86">
        <v>123</v>
      </c>
      <c r="U7" s="86"/>
      <c r="V7" s="89"/>
    </row>
    <row r="8" spans="1:22" s="4" customFormat="1" ht="54.75" customHeight="1">
      <c r="A8" s="16" t="s">
        <v>72</v>
      </c>
      <c r="B8" s="86">
        <f t="shared" si="1"/>
        <v>1898.3</v>
      </c>
      <c r="C8" s="86">
        <v>4</v>
      </c>
      <c r="D8" s="86">
        <v>46.8</v>
      </c>
      <c r="E8" s="86">
        <v>637</v>
      </c>
      <c r="F8" s="86">
        <v>1</v>
      </c>
      <c r="G8" s="86">
        <v>30</v>
      </c>
      <c r="H8" s="86">
        <v>364.4</v>
      </c>
      <c r="I8" s="86">
        <v>48.6</v>
      </c>
      <c r="J8" s="86">
        <v>517.9</v>
      </c>
      <c r="K8" s="86"/>
      <c r="L8" s="86"/>
      <c r="M8" s="86"/>
      <c r="N8" s="86"/>
      <c r="O8" s="86"/>
      <c r="P8" s="86"/>
      <c r="Q8" s="86">
        <v>7</v>
      </c>
      <c r="R8" s="86">
        <v>322</v>
      </c>
      <c r="S8" s="86">
        <v>21.5</v>
      </c>
      <c r="T8" s="86">
        <v>57</v>
      </c>
      <c r="U8" s="86"/>
      <c r="V8" s="89"/>
    </row>
    <row r="9" spans="1:22" s="4" customFormat="1" ht="54.75" customHeight="1">
      <c r="A9" s="16" t="s">
        <v>73</v>
      </c>
      <c r="B9" s="86">
        <f t="shared" si="1"/>
        <v>0</v>
      </c>
      <c r="C9" s="86">
        <v>5</v>
      </c>
      <c r="D9" s="86">
        <v>19.7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 t="s">
        <v>117</v>
      </c>
    </row>
    <row r="10" spans="1:22" s="4" customFormat="1" ht="54.75" customHeight="1">
      <c r="A10" s="16" t="s">
        <v>74</v>
      </c>
      <c r="B10" s="86">
        <f t="shared" si="1"/>
        <v>3376.4</v>
      </c>
      <c r="C10" s="86">
        <v>14</v>
      </c>
      <c r="D10" s="86">
        <v>36.9</v>
      </c>
      <c r="E10" s="86">
        <v>573</v>
      </c>
      <c r="F10" s="86">
        <v>2</v>
      </c>
      <c r="G10" s="86">
        <v>26.1</v>
      </c>
      <c r="H10" s="86">
        <v>325.9</v>
      </c>
      <c r="I10" s="86">
        <v>20</v>
      </c>
      <c r="J10" s="86">
        <v>212</v>
      </c>
      <c r="K10" s="86"/>
      <c r="L10" s="86"/>
      <c r="M10" s="86">
        <v>15.6</v>
      </c>
      <c r="N10" s="86">
        <v>1118</v>
      </c>
      <c r="O10" s="86"/>
      <c r="P10" s="86"/>
      <c r="Q10" s="86">
        <v>40</v>
      </c>
      <c r="R10" s="86">
        <v>1077</v>
      </c>
      <c r="S10" s="86">
        <v>17.8</v>
      </c>
      <c r="T10" s="86">
        <v>70.5</v>
      </c>
      <c r="U10" s="86"/>
      <c r="V10" s="89"/>
    </row>
    <row r="11" spans="1:22" s="4" customFormat="1" ht="54.75" customHeight="1">
      <c r="A11" s="16" t="s">
        <v>75</v>
      </c>
      <c r="B11" s="86">
        <f t="shared" si="1"/>
        <v>577.3</v>
      </c>
      <c r="C11" s="86">
        <v>11</v>
      </c>
      <c r="D11" s="86">
        <v>24.4</v>
      </c>
      <c r="E11" s="86">
        <v>36</v>
      </c>
      <c r="F11" s="86">
        <v>2</v>
      </c>
      <c r="G11" s="86">
        <v>17.7</v>
      </c>
      <c r="H11" s="86">
        <v>200.6</v>
      </c>
      <c r="I11" s="86">
        <v>25</v>
      </c>
      <c r="J11" s="86">
        <v>287.3</v>
      </c>
      <c r="K11" s="86"/>
      <c r="L11" s="86"/>
      <c r="M11" s="86"/>
      <c r="N11" s="86"/>
      <c r="O11" s="86"/>
      <c r="P11" s="86"/>
      <c r="Q11" s="86">
        <v>5</v>
      </c>
      <c r="R11" s="86"/>
      <c r="S11" s="86">
        <v>15.8</v>
      </c>
      <c r="T11" s="86">
        <v>53.4</v>
      </c>
      <c r="U11" s="86"/>
      <c r="V11" s="89"/>
    </row>
    <row r="12" spans="1:22" s="4" customFormat="1" ht="54.75" customHeight="1">
      <c r="A12" s="16" t="s">
        <v>76</v>
      </c>
      <c r="B12" s="86">
        <f t="shared" si="1"/>
        <v>3382.7999999999997</v>
      </c>
      <c r="C12" s="86">
        <v>17</v>
      </c>
      <c r="D12" s="86">
        <v>38.6</v>
      </c>
      <c r="E12" s="86">
        <v>277.9</v>
      </c>
      <c r="F12" s="86">
        <v>1</v>
      </c>
      <c r="G12" s="86">
        <v>11.6</v>
      </c>
      <c r="H12" s="86">
        <v>140</v>
      </c>
      <c r="I12" s="86">
        <v>28</v>
      </c>
      <c r="J12" s="86">
        <v>294.8</v>
      </c>
      <c r="K12" s="86">
        <v>22.4</v>
      </c>
      <c r="L12" s="86">
        <v>403</v>
      </c>
      <c r="M12" s="86"/>
      <c r="N12" s="86"/>
      <c r="O12" s="86">
        <v>30.5</v>
      </c>
      <c r="P12" s="86">
        <v>2170</v>
      </c>
      <c r="Q12" s="86">
        <v>5</v>
      </c>
      <c r="R12" s="86">
        <v>80</v>
      </c>
      <c r="S12" s="86">
        <v>6.5</v>
      </c>
      <c r="T12" s="86">
        <v>17.1</v>
      </c>
      <c r="U12" s="86"/>
      <c r="V12" s="89"/>
    </row>
  </sheetData>
  <sheetProtection/>
  <mergeCells count="12">
    <mergeCell ref="A2:V2"/>
    <mergeCell ref="C3:E3"/>
    <mergeCell ref="F3:H3"/>
    <mergeCell ref="I3:J3"/>
    <mergeCell ref="K3:L3"/>
    <mergeCell ref="M3:N3"/>
    <mergeCell ref="O3:P3"/>
    <mergeCell ref="Q3:R3"/>
    <mergeCell ref="S3:T3"/>
    <mergeCell ref="B3:B4"/>
    <mergeCell ref="U3:U4"/>
    <mergeCell ref="V3:V4"/>
  </mergeCells>
  <printOptions/>
  <pageMargins left="0.75" right="0.75" top="1" bottom="1" header="0.5" footer="0.5"/>
  <pageSetup orientation="landscape" paperSize="8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P3" sqref="P3:Q3"/>
    </sheetView>
  </sheetViews>
  <sheetFormatPr defaultColWidth="7.875" defaultRowHeight="14.25"/>
  <cols>
    <col min="1" max="1" width="4.375" style="28" customWidth="1"/>
    <col min="2" max="2" width="9.625" style="28" customWidth="1"/>
    <col min="3" max="3" width="13.00390625" style="28" customWidth="1"/>
    <col min="4" max="4" width="6.625" style="28" customWidth="1"/>
    <col min="5" max="5" width="13.625" style="28" customWidth="1"/>
    <col min="6" max="6" width="7.875" style="28" customWidth="1"/>
    <col min="7" max="7" width="11.875" style="28" customWidth="1"/>
    <col min="8" max="8" width="13.50390625" style="28" customWidth="1"/>
    <col min="9" max="9" width="6.625" style="28" customWidth="1"/>
    <col min="10" max="10" width="6.625" style="33" customWidth="1"/>
    <col min="11" max="12" width="7.875" style="28" customWidth="1"/>
    <col min="13" max="13" width="6.625" style="28" customWidth="1"/>
    <col min="14" max="14" width="6.75390625" style="28" customWidth="1"/>
    <col min="15" max="15" width="18.875" style="28" customWidth="1"/>
    <col min="16" max="16" width="17.00390625" style="28" customWidth="1"/>
    <col min="17" max="17" width="6.625" style="28" customWidth="1"/>
    <col min="18" max="16384" width="7.875" style="28" customWidth="1"/>
  </cols>
  <sheetData>
    <row r="1" spans="1:2" ht="22.5" customHeight="1">
      <c r="A1" s="1" t="s">
        <v>118</v>
      </c>
      <c r="B1" s="1"/>
    </row>
    <row r="2" spans="1:17" s="27" customFormat="1" ht="30.75" customHeight="1">
      <c r="A2" s="34" t="s">
        <v>119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8" customFormat="1" ht="23.25" customHeight="1">
      <c r="A3" s="35"/>
      <c r="B3" s="35"/>
      <c r="C3" s="35"/>
      <c r="D3" s="35"/>
      <c r="E3" s="35"/>
      <c r="F3" s="35"/>
      <c r="G3" s="35"/>
      <c r="H3" s="35"/>
      <c r="I3" s="35"/>
      <c r="J3" s="50"/>
      <c r="K3" s="35"/>
      <c r="L3" s="35"/>
      <c r="M3" s="35"/>
      <c r="N3" s="35"/>
      <c r="O3" s="35"/>
      <c r="P3" s="70" t="s">
        <v>60</v>
      </c>
      <c r="Q3" s="70"/>
    </row>
    <row r="4" spans="1:17" s="59" customFormat="1" ht="30" customHeight="1">
      <c r="A4" s="62" t="s">
        <v>81</v>
      </c>
      <c r="B4" s="63" t="s">
        <v>120</v>
      </c>
      <c r="C4" s="63"/>
      <c r="D4" s="63" t="s">
        <v>83</v>
      </c>
      <c r="E4" s="63"/>
      <c r="F4" s="63"/>
      <c r="G4" s="63"/>
      <c r="H4" s="63" t="s">
        <v>121</v>
      </c>
      <c r="I4" s="63" t="s">
        <v>122</v>
      </c>
      <c r="J4" s="63"/>
      <c r="K4" s="63" t="s">
        <v>123</v>
      </c>
      <c r="L4" s="63"/>
      <c r="M4" s="71" t="s">
        <v>85</v>
      </c>
      <c r="N4" s="71" t="s">
        <v>124</v>
      </c>
      <c r="O4" s="72" t="s">
        <v>125</v>
      </c>
      <c r="P4" s="39" t="s">
        <v>126</v>
      </c>
      <c r="Q4" s="79" t="s">
        <v>7</v>
      </c>
    </row>
    <row r="5" spans="1:17" s="59" customFormat="1" ht="45" customHeight="1">
      <c r="A5" s="62"/>
      <c r="B5" s="63" t="s">
        <v>127</v>
      </c>
      <c r="C5" s="63" t="s">
        <v>128</v>
      </c>
      <c r="D5" s="39" t="s">
        <v>129</v>
      </c>
      <c r="E5" s="63" t="s">
        <v>130</v>
      </c>
      <c r="F5" s="63" t="s">
        <v>131</v>
      </c>
      <c r="G5" s="63" t="s">
        <v>132</v>
      </c>
      <c r="H5" s="63"/>
      <c r="I5" s="39" t="s">
        <v>133</v>
      </c>
      <c r="J5" s="69" t="s">
        <v>134</v>
      </c>
      <c r="K5" s="63" t="s">
        <v>135</v>
      </c>
      <c r="L5" s="63" t="s">
        <v>136</v>
      </c>
      <c r="M5" s="71"/>
      <c r="N5" s="71"/>
      <c r="O5" s="73"/>
      <c r="P5" s="39"/>
      <c r="Q5" s="79"/>
    </row>
    <row r="6" spans="1:17" s="60" customFormat="1" ht="33" customHeight="1">
      <c r="A6" s="64" t="s">
        <v>116</v>
      </c>
      <c r="B6" s="64"/>
      <c r="C6" s="65"/>
      <c r="D6" s="66"/>
      <c r="E6" s="66"/>
      <c r="F6" s="66"/>
      <c r="G6" s="66"/>
      <c r="H6" s="66"/>
      <c r="I6" s="66"/>
      <c r="J6" s="66">
        <f aca="true" t="shared" si="0" ref="J6:N6">SUM(J7:J12)</f>
        <v>97.59</v>
      </c>
      <c r="K6" s="66"/>
      <c r="L6" s="66"/>
      <c r="M6" s="48">
        <f t="shared" si="0"/>
        <v>547</v>
      </c>
      <c r="N6" s="48">
        <f t="shared" si="0"/>
        <v>390</v>
      </c>
      <c r="O6" s="66"/>
      <c r="P6" s="74"/>
      <c r="Q6" s="80"/>
    </row>
    <row r="7" spans="1:17" s="61" customFormat="1" ht="33" customHeight="1">
      <c r="A7" s="43">
        <v>1</v>
      </c>
      <c r="B7" s="45" t="s">
        <v>95</v>
      </c>
      <c r="C7" s="45" t="s">
        <v>137</v>
      </c>
      <c r="D7" s="45" t="s">
        <v>138</v>
      </c>
      <c r="E7" s="44" t="s">
        <v>139</v>
      </c>
      <c r="F7" s="44" t="s">
        <v>140</v>
      </c>
      <c r="G7" s="44" t="s">
        <v>141</v>
      </c>
      <c r="H7" s="45" t="s">
        <v>142</v>
      </c>
      <c r="I7" s="45">
        <v>9</v>
      </c>
      <c r="J7" s="45">
        <v>12.14</v>
      </c>
      <c r="K7" s="45" t="s">
        <v>143</v>
      </c>
      <c r="L7" s="45" t="s">
        <v>143</v>
      </c>
      <c r="M7" s="75">
        <v>71</v>
      </c>
      <c r="N7" s="75">
        <v>49</v>
      </c>
      <c r="O7" s="45" t="s">
        <v>144</v>
      </c>
      <c r="P7" s="76" t="s">
        <v>145</v>
      </c>
      <c r="Q7" s="81"/>
    </row>
    <row r="8" spans="1:17" s="61" customFormat="1" ht="33" customHeight="1">
      <c r="A8" s="43">
        <v>2</v>
      </c>
      <c r="B8" s="45" t="s">
        <v>95</v>
      </c>
      <c r="C8" s="45" t="s">
        <v>137</v>
      </c>
      <c r="D8" s="45" t="s">
        <v>146</v>
      </c>
      <c r="E8" s="44" t="s">
        <v>147</v>
      </c>
      <c r="F8" s="44" t="s">
        <v>148</v>
      </c>
      <c r="G8" s="44" t="s">
        <v>149</v>
      </c>
      <c r="H8" s="45" t="s">
        <v>142</v>
      </c>
      <c r="I8" s="45">
        <v>9</v>
      </c>
      <c r="J8" s="45">
        <v>24.45</v>
      </c>
      <c r="K8" s="45" t="s">
        <v>143</v>
      </c>
      <c r="L8" s="45" t="s">
        <v>143</v>
      </c>
      <c r="M8" s="75">
        <v>102</v>
      </c>
      <c r="N8" s="75">
        <v>79</v>
      </c>
      <c r="O8" s="45" t="s">
        <v>144</v>
      </c>
      <c r="P8" s="76" t="s">
        <v>145</v>
      </c>
      <c r="Q8" s="81"/>
    </row>
    <row r="9" spans="1:17" s="61" customFormat="1" ht="33" customHeight="1">
      <c r="A9" s="43">
        <v>3</v>
      </c>
      <c r="B9" s="45" t="s">
        <v>95</v>
      </c>
      <c r="C9" s="45" t="s">
        <v>137</v>
      </c>
      <c r="D9" s="45" t="s">
        <v>138</v>
      </c>
      <c r="E9" s="44" t="s">
        <v>150</v>
      </c>
      <c r="F9" s="44" t="s">
        <v>151</v>
      </c>
      <c r="G9" s="44" t="s">
        <v>152</v>
      </c>
      <c r="H9" s="45" t="s">
        <v>142</v>
      </c>
      <c r="I9" s="45">
        <v>9</v>
      </c>
      <c r="J9" s="45">
        <v>16.8</v>
      </c>
      <c r="K9" s="45" t="s">
        <v>143</v>
      </c>
      <c r="L9" s="45" t="s">
        <v>143</v>
      </c>
      <c r="M9" s="75">
        <v>100</v>
      </c>
      <c r="N9" s="75">
        <v>68</v>
      </c>
      <c r="O9" s="45" t="s">
        <v>144</v>
      </c>
      <c r="P9" s="76" t="s">
        <v>153</v>
      </c>
      <c r="Q9" s="81"/>
    </row>
    <row r="10" spans="1:17" s="61" customFormat="1" ht="33" customHeight="1">
      <c r="A10" s="43">
        <v>4</v>
      </c>
      <c r="B10" s="45" t="s">
        <v>95</v>
      </c>
      <c r="C10" s="45" t="s">
        <v>154</v>
      </c>
      <c r="D10" s="45" t="s">
        <v>155</v>
      </c>
      <c r="E10" s="44" t="s">
        <v>156</v>
      </c>
      <c r="F10" s="44" t="s">
        <v>157</v>
      </c>
      <c r="G10" s="44" t="s">
        <v>158</v>
      </c>
      <c r="H10" s="45" t="s">
        <v>142</v>
      </c>
      <c r="I10" s="45">
        <v>9</v>
      </c>
      <c r="J10" s="45">
        <v>15</v>
      </c>
      <c r="K10" s="45" t="s">
        <v>143</v>
      </c>
      <c r="L10" s="45" t="s">
        <v>143</v>
      </c>
      <c r="M10" s="75">
        <v>93</v>
      </c>
      <c r="N10" s="75">
        <v>61</v>
      </c>
      <c r="O10" s="45" t="s">
        <v>144</v>
      </c>
      <c r="P10" s="76" t="s">
        <v>145</v>
      </c>
      <c r="Q10" s="81"/>
    </row>
    <row r="11" spans="1:17" s="61" customFormat="1" ht="33" customHeight="1">
      <c r="A11" s="43">
        <v>5</v>
      </c>
      <c r="B11" s="45" t="s">
        <v>95</v>
      </c>
      <c r="C11" s="45" t="s">
        <v>154</v>
      </c>
      <c r="D11" s="45" t="s">
        <v>155</v>
      </c>
      <c r="E11" s="44" t="s">
        <v>159</v>
      </c>
      <c r="F11" s="44" t="s">
        <v>160</v>
      </c>
      <c r="G11" s="44" t="s">
        <v>161</v>
      </c>
      <c r="H11" s="45" t="s">
        <v>142</v>
      </c>
      <c r="I11" s="45">
        <v>12</v>
      </c>
      <c r="J11" s="45">
        <v>18.8</v>
      </c>
      <c r="K11" s="45" t="s">
        <v>143</v>
      </c>
      <c r="L11" s="45" t="s">
        <v>143</v>
      </c>
      <c r="M11" s="75">
        <v>110</v>
      </c>
      <c r="N11" s="75">
        <v>79</v>
      </c>
      <c r="O11" s="45" t="s">
        <v>144</v>
      </c>
      <c r="P11" s="76" t="s">
        <v>145</v>
      </c>
      <c r="Q11" s="81"/>
    </row>
    <row r="12" spans="1:17" s="61" customFormat="1" ht="33" customHeight="1">
      <c r="A12" s="43">
        <v>6</v>
      </c>
      <c r="B12" s="67" t="s">
        <v>95</v>
      </c>
      <c r="C12" s="67" t="s">
        <v>162</v>
      </c>
      <c r="D12" s="67" t="s">
        <v>163</v>
      </c>
      <c r="E12" s="67" t="s">
        <v>164</v>
      </c>
      <c r="F12" s="68" t="s">
        <v>165</v>
      </c>
      <c r="G12" s="68" t="s">
        <v>166</v>
      </c>
      <c r="H12" s="67" t="s">
        <v>142</v>
      </c>
      <c r="I12" s="67">
        <v>13</v>
      </c>
      <c r="J12" s="67">
        <v>10.4</v>
      </c>
      <c r="K12" s="67" t="s">
        <v>143</v>
      </c>
      <c r="L12" s="67" t="s">
        <v>143</v>
      </c>
      <c r="M12" s="77">
        <v>71</v>
      </c>
      <c r="N12" s="77">
        <v>54</v>
      </c>
      <c r="O12" s="67" t="s">
        <v>144</v>
      </c>
      <c r="P12" s="78" t="s">
        <v>145</v>
      </c>
      <c r="Q12" s="82"/>
    </row>
  </sheetData>
  <sheetProtection/>
  <mergeCells count="14">
    <mergeCell ref="A2:Q2"/>
    <mergeCell ref="P3:Q3"/>
    <mergeCell ref="B4:C4"/>
    <mergeCell ref="D4:G4"/>
    <mergeCell ref="I4:J4"/>
    <mergeCell ref="K4:L4"/>
    <mergeCell ref="A6:C6"/>
    <mergeCell ref="A4:A5"/>
    <mergeCell ref="H4:H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H26" sqref="H26"/>
    </sheetView>
  </sheetViews>
  <sheetFormatPr defaultColWidth="7.875" defaultRowHeight="14.25"/>
  <cols>
    <col min="1" max="1" width="4.375" style="28" customWidth="1"/>
    <col min="2" max="2" width="10.125" style="28" customWidth="1"/>
    <col min="3" max="3" width="15.125" style="28" customWidth="1"/>
    <col min="4" max="4" width="7.875" style="28" customWidth="1"/>
    <col min="5" max="6" width="9.25390625" style="28" customWidth="1"/>
    <col min="7" max="7" width="10.00390625" style="28" customWidth="1"/>
    <col min="8" max="8" width="11.875" style="28" customWidth="1"/>
    <col min="9" max="9" width="8.625" style="28" customWidth="1"/>
    <col min="10" max="10" width="8.625" style="33" customWidth="1"/>
    <col min="11" max="11" width="7.875" style="28" customWidth="1"/>
    <col min="12" max="12" width="11.125" style="28" customWidth="1"/>
    <col min="13" max="13" width="18.625" style="28" customWidth="1"/>
    <col min="14" max="14" width="19.375" style="28" customWidth="1"/>
    <col min="15" max="15" width="10.375" style="28" customWidth="1"/>
    <col min="16" max="16384" width="7.875" style="28" customWidth="1"/>
  </cols>
  <sheetData>
    <row r="1" spans="1:2" ht="22.5" customHeight="1">
      <c r="A1" s="1" t="s">
        <v>167</v>
      </c>
      <c r="B1" s="1"/>
    </row>
    <row r="2" spans="1:15" s="27" customFormat="1" ht="35.25" customHeight="1">
      <c r="A2" s="34" t="s">
        <v>168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8" customFormat="1" ht="23.25" customHeight="1">
      <c r="A3" s="35"/>
      <c r="B3" s="35"/>
      <c r="C3" s="35"/>
      <c r="D3" s="35"/>
      <c r="E3" s="35"/>
      <c r="F3" s="35"/>
      <c r="G3" s="35"/>
      <c r="H3" s="35"/>
      <c r="I3" s="35"/>
      <c r="J3" s="50"/>
      <c r="K3" s="35"/>
      <c r="L3" s="35"/>
      <c r="M3" s="51"/>
      <c r="N3" s="52" t="s">
        <v>169</v>
      </c>
      <c r="O3" s="52"/>
    </row>
    <row r="4" spans="1:15" s="29" customFormat="1" ht="22.5" customHeight="1">
      <c r="A4" s="36" t="s">
        <v>81</v>
      </c>
      <c r="B4" s="37" t="s">
        <v>120</v>
      </c>
      <c r="C4" s="37"/>
      <c r="D4" s="37" t="s">
        <v>170</v>
      </c>
      <c r="E4" s="46" t="s">
        <v>171</v>
      </c>
      <c r="F4" s="46" t="s">
        <v>172</v>
      </c>
      <c r="G4" s="37" t="s">
        <v>121</v>
      </c>
      <c r="H4" s="37" t="s">
        <v>173</v>
      </c>
      <c r="I4" s="37" t="s">
        <v>123</v>
      </c>
      <c r="J4" s="37"/>
      <c r="K4" s="37" t="s">
        <v>85</v>
      </c>
      <c r="L4" s="37" t="s">
        <v>124</v>
      </c>
      <c r="M4" s="37" t="s">
        <v>125</v>
      </c>
      <c r="N4" s="37" t="s">
        <v>174</v>
      </c>
      <c r="O4" s="53" t="s">
        <v>7</v>
      </c>
    </row>
    <row r="5" spans="1:15" s="29" customFormat="1" ht="22.5" customHeight="1">
      <c r="A5" s="38"/>
      <c r="B5" s="39" t="s">
        <v>127</v>
      </c>
      <c r="C5" s="39" t="s">
        <v>128</v>
      </c>
      <c r="D5" s="39"/>
      <c r="E5" s="47"/>
      <c r="F5" s="47"/>
      <c r="G5" s="39"/>
      <c r="H5" s="39"/>
      <c r="I5" s="39" t="s">
        <v>135</v>
      </c>
      <c r="J5" s="39" t="s">
        <v>136</v>
      </c>
      <c r="K5" s="39"/>
      <c r="L5" s="39"/>
      <c r="M5" s="39"/>
      <c r="N5" s="39"/>
      <c r="O5" s="54"/>
    </row>
    <row r="6" spans="1:15" s="30" customFormat="1" ht="24" customHeight="1">
      <c r="A6" s="40" t="s">
        <v>116</v>
      </c>
      <c r="B6" s="41"/>
      <c r="C6" s="41"/>
      <c r="D6" s="42"/>
      <c r="E6" s="48"/>
      <c r="F6" s="41"/>
      <c r="G6" s="41"/>
      <c r="H6" s="41">
        <f aca="true" t="shared" si="0" ref="H6:L6">SUM(H7:H12)</f>
        <v>68.60999999999999</v>
      </c>
      <c r="I6" s="41"/>
      <c r="J6" s="41"/>
      <c r="K6" s="41">
        <f t="shared" si="0"/>
        <v>1514</v>
      </c>
      <c r="L6" s="41">
        <f t="shared" si="0"/>
        <v>975</v>
      </c>
      <c r="M6" s="41"/>
      <c r="N6" s="55"/>
      <c r="O6" s="56"/>
    </row>
    <row r="7" spans="1:15" s="31" customFormat="1" ht="24" customHeight="1">
      <c r="A7" s="43">
        <v>1</v>
      </c>
      <c r="B7" s="44" t="s">
        <v>95</v>
      </c>
      <c r="C7" s="45" t="s">
        <v>137</v>
      </c>
      <c r="D7" s="44" t="s">
        <v>175</v>
      </c>
      <c r="E7" s="49" t="s">
        <v>176</v>
      </c>
      <c r="F7" s="44" t="s">
        <v>177</v>
      </c>
      <c r="G7" s="44" t="s">
        <v>178</v>
      </c>
      <c r="H7" s="44">
        <v>25.2</v>
      </c>
      <c r="I7" s="44">
        <v>2022</v>
      </c>
      <c r="J7" s="44">
        <v>2022</v>
      </c>
      <c r="K7" s="44">
        <v>522</v>
      </c>
      <c r="L7" s="44">
        <v>351</v>
      </c>
      <c r="M7" s="44" t="s">
        <v>179</v>
      </c>
      <c r="N7" s="45" t="s">
        <v>180</v>
      </c>
      <c r="O7" s="57"/>
    </row>
    <row r="8" spans="1:15" s="31" customFormat="1" ht="24" customHeight="1">
      <c r="A8" s="43">
        <v>2</v>
      </c>
      <c r="B8" s="44" t="s">
        <v>95</v>
      </c>
      <c r="C8" s="45" t="s">
        <v>137</v>
      </c>
      <c r="D8" s="44" t="s">
        <v>175</v>
      </c>
      <c r="E8" s="49" t="s">
        <v>181</v>
      </c>
      <c r="F8" s="44" t="s">
        <v>182</v>
      </c>
      <c r="G8" s="44" t="s">
        <v>178</v>
      </c>
      <c r="H8" s="44">
        <v>11.1</v>
      </c>
      <c r="I8" s="44">
        <v>2022</v>
      </c>
      <c r="J8" s="44">
        <v>2022</v>
      </c>
      <c r="K8" s="44">
        <v>96</v>
      </c>
      <c r="L8" s="44">
        <v>60</v>
      </c>
      <c r="M8" s="44" t="s">
        <v>183</v>
      </c>
      <c r="N8" s="45" t="s">
        <v>180</v>
      </c>
      <c r="O8" s="57"/>
    </row>
    <row r="9" spans="1:15" s="32" customFormat="1" ht="24" customHeight="1">
      <c r="A9" s="43">
        <v>3</v>
      </c>
      <c r="B9" s="44" t="s">
        <v>95</v>
      </c>
      <c r="C9" s="45" t="s">
        <v>184</v>
      </c>
      <c r="D9" s="44" t="s">
        <v>185</v>
      </c>
      <c r="E9" s="49" t="s">
        <v>186</v>
      </c>
      <c r="F9" s="49" t="s">
        <v>187</v>
      </c>
      <c r="G9" s="44" t="s">
        <v>178</v>
      </c>
      <c r="H9" s="44">
        <v>1</v>
      </c>
      <c r="I9" s="44">
        <v>2022</v>
      </c>
      <c r="J9" s="44">
        <v>2022</v>
      </c>
      <c r="K9" s="44">
        <v>20</v>
      </c>
      <c r="L9" s="44">
        <v>12</v>
      </c>
      <c r="M9" s="44" t="s">
        <v>188</v>
      </c>
      <c r="N9" s="45" t="s">
        <v>180</v>
      </c>
      <c r="O9" s="58"/>
    </row>
    <row r="10" spans="1:15" s="32" customFormat="1" ht="24" customHeight="1">
      <c r="A10" s="43">
        <v>4</v>
      </c>
      <c r="B10" s="44" t="s">
        <v>95</v>
      </c>
      <c r="C10" s="45" t="s">
        <v>154</v>
      </c>
      <c r="D10" s="44" t="s">
        <v>146</v>
      </c>
      <c r="E10" s="44" t="s">
        <v>189</v>
      </c>
      <c r="F10" s="49" t="s">
        <v>190</v>
      </c>
      <c r="G10" s="44" t="s">
        <v>178</v>
      </c>
      <c r="H10" s="44">
        <v>7.05</v>
      </c>
      <c r="I10" s="44">
        <v>2022</v>
      </c>
      <c r="J10" s="44">
        <v>2022</v>
      </c>
      <c r="K10" s="44">
        <v>178</v>
      </c>
      <c r="L10" s="44">
        <v>108</v>
      </c>
      <c r="M10" s="44" t="s">
        <v>191</v>
      </c>
      <c r="N10" s="45" t="s">
        <v>180</v>
      </c>
      <c r="O10" s="58"/>
    </row>
    <row r="11" spans="1:15" s="32" customFormat="1" ht="24" customHeight="1">
      <c r="A11" s="43">
        <v>5</v>
      </c>
      <c r="B11" s="44" t="s">
        <v>95</v>
      </c>
      <c r="C11" s="45" t="s">
        <v>154</v>
      </c>
      <c r="D11" s="44" t="s">
        <v>146</v>
      </c>
      <c r="E11" s="44" t="s">
        <v>190</v>
      </c>
      <c r="F11" s="49" t="s">
        <v>192</v>
      </c>
      <c r="G11" s="44" t="s">
        <v>178</v>
      </c>
      <c r="H11" s="44">
        <v>20.66</v>
      </c>
      <c r="I11" s="44">
        <v>2022</v>
      </c>
      <c r="J11" s="44">
        <v>2022</v>
      </c>
      <c r="K11" s="44">
        <v>605</v>
      </c>
      <c r="L11" s="44">
        <v>387</v>
      </c>
      <c r="M11" s="44" t="s">
        <v>179</v>
      </c>
      <c r="N11" s="45" t="s">
        <v>180</v>
      </c>
      <c r="O11" s="58"/>
    </row>
    <row r="12" spans="1:15" s="31" customFormat="1" ht="24" customHeight="1">
      <c r="A12" s="43">
        <v>6</v>
      </c>
      <c r="B12" s="44" t="s">
        <v>95</v>
      </c>
      <c r="C12" s="45" t="s">
        <v>154</v>
      </c>
      <c r="D12" s="44" t="s">
        <v>155</v>
      </c>
      <c r="E12" s="44" t="s">
        <v>193</v>
      </c>
      <c r="F12" s="44" t="s">
        <v>194</v>
      </c>
      <c r="G12" s="44" t="s">
        <v>178</v>
      </c>
      <c r="H12" s="44">
        <v>3.6</v>
      </c>
      <c r="I12" s="44">
        <v>2022</v>
      </c>
      <c r="J12" s="44">
        <v>2022</v>
      </c>
      <c r="K12" s="44">
        <v>93</v>
      </c>
      <c r="L12" s="44">
        <v>57</v>
      </c>
      <c r="M12" s="44" t="s">
        <v>191</v>
      </c>
      <c r="N12" s="45" t="s">
        <v>180</v>
      </c>
      <c r="O12" s="57"/>
    </row>
  </sheetData>
  <sheetProtection/>
  <mergeCells count="16">
    <mergeCell ref="A2:O2"/>
    <mergeCell ref="N3:O3"/>
    <mergeCell ref="B4:C4"/>
    <mergeCell ref="I4:J4"/>
    <mergeCell ref="A6:C6"/>
    <mergeCell ref="A4:A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selection activeCell="Z10" sqref="Z10"/>
    </sheetView>
  </sheetViews>
  <sheetFormatPr defaultColWidth="9.00390625" defaultRowHeight="14.25"/>
  <cols>
    <col min="1" max="1" width="10.50390625" style="1" customWidth="1"/>
    <col min="2" max="2" width="7.375" style="1" customWidth="1"/>
    <col min="3" max="3" width="5.00390625" style="1" customWidth="1"/>
    <col min="4" max="4" width="7.375" style="5" customWidth="1"/>
    <col min="5" max="5" width="7.875" style="1" customWidth="1"/>
    <col min="6" max="6" width="5.625" style="1" customWidth="1"/>
    <col min="7" max="7" width="8.00390625" style="1" customWidth="1"/>
    <col min="8" max="8" width="7.25390625" style="5" customWidth="1"/>
    <col min="9" max="9" width="8.25390625" style="1" customWidth="1"/>
    <col min="10" max="10" width="7.625" style="1" customWidth="1"/>
    <col min="11" max="11" width="9.75390625" style="1" customWidth="1"/>
    <col min="12" max="12" width="7.125" style="1" customWidth="1"/>
    <col min="13" max="13" width="9.00390625" style="1" customWidth="1"/>
    <col min="14" max="14" width="8.625" style="1" customWidth="1"/>
    <col min="15" max="15" width="7.875" style="1" customWidth="1"/>
    <col min="16" max="18" width="8.00390625" style="1" customWidth="1"/>
    <col min="19" max="19" width="7.75390625" style="1" customWidth="1"/>
    <col min="20" max="20" width="7.50390625" style="1" customWidth="1"/>
    <col min="21" max="21" width="8.875" style="1" customWidth="1"/>
    <col min="22" max="22" width="9.125" style="1" customWidth="1"/>
    <col min="23" max="23" width="8.50390625" style="1" customWidth="1"/>
    <col min="24" max="16384" width="9.00390625" style="1" customWidth="1"/>
  </cols>
  <sheetData>
    <row r="1" spans="1:8" s="1" customFormat="1" ht="18" customHeight="1">
      <c r="A1" s="1" t="s">
        <v>195</v>
      </c>
      <c r="D1" s="5"/>
      <c r="H1" s="5"/>
    </row>
    <row r="2" spans="1:23" s="1" customFormat="1" ht="32.25" customHeight="1">
      <c r="A2" s="6" t="s">
        <v>196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2" customFormat="1" ht="32.25" customHeight="1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1"/>
      <c r="R3" s="21"/>
      <c r="S3" s="7"/>
      <c r="T3" s="7"/>
      <c r="U3" s="7"/>
      <c r="V3" s="23" t="s">
        <v>60</v>
      </c>
      <c r="W3" s="7"/>
    </row>
    <row r="4" spans="1:23" s="1" customFormat="1" ht="42.75" customHeight="1">
      <c r="A4" s="9" t="s">
        <v>101</v>
      </c>
      <c r="B4" s="10" t="s">
        <v>62</v>
      </c>
      <c r="C4" s="11" t="s">
        <v>102</v>
      </c>
      <c r="D4" s="11"/>
      <c r="E4" s="11"/>
      <c r="F4" s="11" t="s">
        <v>103</v>
      </c>
      <c r="G4" s="11"/>
      <c r="H4" s="11"/>
      <c r="I4" s="11" t="s">
        <v>104</v>
      </c>
      <c r="J4" s="11"/>
      <c r="K4" s="11" t="s">
        <v>105</v>
      </c>
      <c r="L4" s="11"/>
      <c r="M4" s="11" t="s">
        <v>106</v>
      </c>
      <c r="N4" s="11"/>
      <c r="O4" s="11" t="s">
        <v>107</v>
      </c>
      <c r="P4" s="11"/>
      <c r="Q4" s="22" t="s">
        <v>197</v>
      </c>
      <c r="R4" s="22"/>
      <c r="S4" s="11" t="s">
        <v>108</v>
      </c>
      <c r="T4" s="11"/>
      <c r="U4" s="11" t="s">
        <v>109</v>
      </c>
      <c r="V4" s="11"/>
      <c r="W4" s="24" t="s">
        <v>7</v>
      </c>
    </row>
    <row r="5" spans="1:23" s="1" customFormat="1" ht="42" customHeight="1">
      <c r="A5" s="9" t="s">
        <v>111</v>
      </c>
      <c r="B5" s="10"/>
      <c r="C5" s="12" t="s">
        <v>112</v>
      </c>
      <c r="D5" s="13" t="s">
        <v>113</v>
      </c>
      <c r="E5" s="13" t="s">
        <v>198</v>
      </c>
      <c r="F5" s="12" t="s">
        <v>112</v>
      </c>
      <c r="G5" s="13" t="s">
        <v>113</v>
      </c>
      <c r="H5" s="13" t="s">
        <v>198</v>
      </c>
      <c r="I5" s="13" t="s">
        <v>113</v>
      </c>
      <c r="J5" s="13" t="s">
        <v>198</v>
      </c>
      <c r="K5" s="13" t="s">
        <v>113</v>
      </c>
      <c r="L5" s="13" t="s">
        <v>198</v>
      </c>
      <c r="M5" s="13" t="s">
        <v>113</v>
      </c>
      <c r="N5" s="13" t="s">
        <v>198</v>
      </c>
      <c r="O5" s="13" t="s">
        <v>113</v>
      </c>
      <c r="P5" s="13" t="s">
        <v>198</v>
      </c>
      <c r="Q5" s="13" t="s">
        <v>199</v>
      </c>
      <c r="R5" s="13" t="s">
        <v>198</v>
      </c>
      <c r="S5" s="13" t="s">
        <v>115</v>
      </c>
      <c r="T5" s="13" t="s">
        <v>198</v>
      </c>
      <c r="U5" s="13" t="s">
        <v>113</v>
      </c>
      <c r="V5" s="13" t="s">
        <v>198</v>
      </c>
      <c r="W5" s="25"/>
    </row>
    <row r="6" spans="1:23" s="3" customFormat="1" ht="45" customHeight="1">
      <c r="A6" s="14" t="s">
        <v>116</v>
      </c>
      <c r="B6" s="14">
        <f>E6+H6+J6+L6+N6+P6+R6+T6+V6</f>
        <v>25686</v>
      </c>
      <c r="C6" s="15">
        <f>SUM(C7:C13)</f>
        <v>137</v>
      </c>
      <c r="D6" s="15">
        <f aca="true" t="shared" si="0" ref="D6:W6">SUM(D7:D13)</f>
        <v>394.70000000000005</v>
      </c>
      <c r="E6" s="15">
        <f t="shared" si="0"/>
        <v>8286</v>
      </c>
      <c r="F6" s="15">
        <f t="shared" si="0"/>
        <v>24</v>
      </c>
      <c r="G6" s="15">
        <f t="shared" si="0"/>
        <v>218</v>
      </c>
      <c r="H6" s="15">
        <f t="shared" si="0"/>
        <v>2082</v>
      </c>
      <c r="I6" s="15">
        <f t="shared" si="0"/>
        <v>51.1</v>
      </c>
      <c r="J6" s="15">
        <f t="shared" si="0"/>
        <v>1350</v>
      </c>
      <c r="K6" s="15">
        <f>SUM(K7:K12)</f>
        <v>39.800000000000004</v>
      </c>
      <c r="L6" s="15">
        <f>SUM(L7:L12)</f>
        <v>789</v>
      </c>
      <c r="M6" s="15">
        <f t="shared" si="0"/>
        <v>169.59999999999997</v>
      </c>
      <c r="N6" s="15">
        <f t="shared" si="0"/>
        <v>5723</v>
      </c>
      <c r="O6" s="15">
        <f t="shared" si="0"/>
        <v>6</v>
      </c>
      <c r="P6" s="15">
        <f t="shared" si="0"/>
        <v>446</v>
      </c>
      <c r="Q6" s="15">
        <f t="shared" si="0"/>
        <v>20</v>
      </c>
      <c r="R6" s="15">
        <f t="shared" si="0"/>
        <v>70</v>
      </c>
      <c r="S6" s="15">
        <f t="shared" si="0"/>
        <v>100</v>
      </c>
      <c r="T6" s="15">
        <f t="shared" si="0"/>
        <v>5610</v>
      </c>
      <c r="U6" s="15">
        <f t="shared" si="0"/>
        <v>383.11999999999995</v>
      </c>
      <c r="V6" s="15">
        <f t="shared" si="0"/>
        <v>1330</v>
      </c>
      <c r="W6" s="15">
        <f t="shared" si="0"/>
        <v>0</v>
      </c>
    </row>
    <row r="7" spans="1:23" s="4" customFormat="1" ht="45" customHeight="1">
      <c r="A7" s="16" t="s">
        <v>70</v>
      </c>
      <c r="B7" s="17">
        <f aca="true" t="shared" si="1" ref="B7:B13">E7+H7+J7+L7+N7+P7+R7+T7+V7</f>
        <v>4400.9</v>
      </c>
      <c r="C7" s="18">
        <v>19</v>
      </c>
      <c r="D7" s="18">
        <v>62.7</v>
      </c>
      <c r="E7" s="18">
        <v>1348.1</v>
      </c>
      <c r="F7" s="18">
        <v>4</v>
      </c>
      <c r="G7" s="18">
        <v>61</v>
      </c>
      <c r="H7" s="18">
        <v>572</v>
      </c>
      <c r="I7" s="19">
        <v>15</v>
      </c>
      <c r="J7" s="19">
        <v>412</v>
      </c>
      <c r="K7" s="19">
        <v>16</v>
      </c>
      <c r="L7" s="19">
        <v>403</v>
      </c>
      <c r="M7" s="19"/>
      <c r="N7" s="19"/>
      <c r="O7" s="19"/>
      <c r="P7" s="19"/>
      <c r="Q7" s="19">
        <v>5</v>
      </c>
      <c r="R7" s="19">
        <f>Q7*3.5</f>
        <v>17.5</v>
      </c>
      <c r="S7" s="19">
        <v>45</v>
      </c>
      <c r="T7" s="19">
        <v>1558.3</v>
      </c>
      <c r="U7" s="19">
        <v>26</v>
      </c>
      <c r="V7" s="19">
        <v>90</v>
      </c>
      <c r="W7" s="26"/>
    </row>
    <row r="8" spans="1:23" s="4" customFormat="1" ht="45" customHeight="1">
      <c r="A8" s="16" t="s">
        <v>71</v>
      </c>
      <c r="B8" s="17">
        <f t="shared" si="1"/>
        <v>4616.9</v>
      </c>
      <c r="C8" s="18">
        <v>3</v>
      </c>
      <c r="D8" s="18">
        <v>28.6</v>
      </c>
      <c r="E8" s="18">
        <v>600.6</v>
      </c>
      <c r="F8" s="18">
        <v>4</v>
      </c>
      <c r="G8" s="18">
        <v>25.9</v>
      </c>
      <c r="H8" s="18">
        <v>253</v>
      </c>
      <c r="I8" s="19"/>
      <c r="J8" s="19"/>
      <c r="K8" s="19">
        <v>2</v>
      </c>
      <c r="L8" s="19">
        <v>26</v>
      </c>
      <c r="M8" s="19">
        <v>45.8</v>
      </c>
      <c r="N8" s="19">
        <v>2010</v>
      </c>
      <c r="O8" s="19">
        <v>6</v>
      </c>
      <c r="P8" s="19">
        <v>446</v>
      </c>
      <c r="Q8" s="19"/>
      <c r="R8" s="19"/>
      <c r="S8" s="19">
        <v>8</v>
      </c>
      <c r="T8" s="19">
        <v>767.1</v>
      </c>
      <c r="U8" s="19">
        <v>150</v>
      </c>
      <c r="V8" s="19">
        <v>514.2</v>
      </c>
      <c r="W8" s="26"/>
    </row>
    <row r="9" spans="1:23" s="4" customFormat="1" ht="45" customHeight="1">
      <c r="A9" s="16" t="s">
        <v>72</v>
      </c>
      <c r="B9" s="17">
        <f t="shared" si="1"/>
        <v>2055.1</v>
      </c>
      <c r="C9" s="18">
        <v>9</v>
      </c>
      <c r="D9" s="18">
        <v>54.1</v>
      </c>
      <c r="E9" s="18">
        <v>1102</v>
      </c>
      <c r="F9" s="18">
        <v>2</v>
      </c>
      <c r="G9" s="18">
        <v>35.2</v>
      </c>
      <c r="H9" s="18">
        <v>310</v>
      </c>
      <c r="I9" s="19"/>
      <c r="J9" s="19"/>
      <c r="K9" s="19">
        <v>17.6</v>
      </c>
      <c r="L9" s="19">
        <v>320</v>
      </c>
      <c r="M9" s="19"/>
      <c r="N9" s="19"/>
      <c r="O9" s="19"/>
      <c r="P9" s="19"/>
      <c r="Q9" s="19">
        <v>4</v>
      </c>
      <c r="R9" s="19">
        <f aca="true" t="shared" si="2" ref="R8:R13">Q9*3.5</f>
        <v>14</v>
      </c>
      <c r="S9" s="19"/>
      <c r="T9" s="19"/>
      <c r="U9" s="19">
        <v>88.2</v>
      </c>
      <c r="V9" s="19">
        <v>309.1</v>
      </c>
      <c r="W9" s="26"/>
    </row>
    <row r="10" spans="1:23" s="4" customFormat="1" ht="45" customHeight="1">
      <c r="A10" s="16" t="s">
        <v>73</v>
      </c>
      <c r="B10" s="17">
        <f t="shared" si="1"/>
        <v>2574</v>
      </c>
      <c r="C10" s="18">
        <v>10</v>
      </c>
      <c r="D10" s="18">
        <v>39.7</v>
      </c>
      <c r="E10" s="18">
        <v>833.7</v>
      </c>
      <c r="F10" s="18">
        <v>3</v>
      </c>
      <c r="G10" s="18">
        <v>17.1</v>
      </c>
      <c r="H10" s="18">
        <v>165</v>
      </c>
      <c r="I10" s="19">
        <v>16.1</v>
      </c>
      <c r="J10" s="19">
        <v>418</v>
      </c>
      <c r="K10" s="19"/>
      <c r="L10" s="19"/>
      <c r="M10" s="19">
        <v>54.9</v>
      </c>
      <c r="N10" s="19">
        <v>1063</v>
      </c>
      <c r="O10" s="19"/>
      <c r="P10" s="19"/>
      <c r="Q10" s="19">
        <v>4</v>
      </c>
      <c r="R10" s="19">
        <f t="shared" si="2"/>
        <v>14</v>
      </c>
      <c r="S10" s="19"/>
      <c r="T10" s="19"/>
      <c r="U10" s="19">
        <v>22.893</v>
      </c>
      <c r="V10" s="19">
        <v>80.3</v>
      </c>
      <c r="W10" s="26"/>
    </row>
    <row r="11" spans="1:23" s="4" customFormat="1" ht="45" customHeight="1">
      <c r="A11" s="16" t="s">
        <v>74</v>
      </c>
      <c r="B11" s="17">
        <f t="shared" si="1"/>
        <v>5595.1</v>
      </c>
      <c r="C11" s="18">
        <v>19</v>
      </c>
      <c r="D11" s="18">
        <v>45.3</v>
      </c>
      <c r="E11" s="18">
        <v>951.3</v>
      </c>
      <c r="F11" s="18">
        <v>2</v>
      </c>
      <c r="G11" s="18">
        <v>25.1</v>
      </c>
      <c r="H11" s="18">
        <v>239</v>
      </c>
      <c r="I11" s="19">
        <v>20</v>
      </c>
      <c r="J11" s="19">
        <v>520</v>
      </c>
      <c r="K11" s="19"/>
      <c r="L11" s="19"/>
      <c r="M11" s="19">
        <v>23.6</v>
      </c>
      <c r="N11" s="19">
        <v>1050</v>
      </c>
      <c r="O11" s="19"/>
      <c r="P11" s="19"/>
      <c r="Q11" s="19">
        <v>5</v>
      </c>
      <c r="R11" s="19">
        <f t="shared" si="2"/>
        <v>17.5</v>
      </c>
      <c r="S11" s="19">
        <v>36</v>
      </c>
      <c r="T11" s="19">
        <v>2742</v>
      </c>
      <c r="U11" s="19">
        <v>21.5</v>
      </c>
      <c r="V11" s="19">
        <v>75.3</v>
      </c>
      <c r="W11" s="26"/>
    </row>
    <row r="12" spans="1:23" s="4" customFormat="1" ht="45" customHeight="1">
      <c r="A12" s="16" t="s">
        <v>75</v>
      </c>
      <c r="B12" s="17">
        <f t="shared" si="1"/>
        <v>1642.3000000000002</v>
      </c>
      <c r="C12" s="18">
        <v>19</v>
      </c>
      <c r="D12" s="18">
        <v>46.7</v>
      </c>
      <c r="E12" s="18">
        <v>980.7</v>
      </c>
      <c r="F12" s="18">
        <v>3</v>
      </c>
      <c r="G12" s="18">
        <v>18.2</v>
      </c>
      <c r="H12" s="18">
        <v>178</v>
      </c>
      <c r="I12" s="19"/>
      <c r="J12" s="19"/>
      <c r="K12" s="19">
        <v>4.2</v>
      </c>
      <c r="L12" s="19">
        <v>40</v>
      </c>
      <c r="M12" s="19"/>
      <c r="N12" s="19"/>
      <c r="O12" s="19"/>
      <c r="P12" s="19"/>
      <c r="Q12" s="19"/>
      <c r="R12" s="19"/>
      <c r="S12" s="19">
        <v>6</v>
      </c>
      <c r="T12" s="19">
        <v>315.6</v>
      </c>
      <c r="U12" s="19">
        <v>36.56</v>
      </c>
      <c r="V12" s="19">
        <v>128</v>
      </c>
      <c r="W12" s="26"/>
    </row>
    <row r="13" spans="1:23" s="4" customFormat="1" ht="45" customHeight="1">
      <c r="A13" s="16" t="s">
        <v>76</v>
      </c>
      <c r="B13" s="17">
        <f t="shared" si="1"/>
        <v>4801.700000000001</v>
      </c>
      <c r="C13" s="18">
        <v>58</v>
      </c>
      <c r="D13" s="18">
        <v>117.6</v>
      </c>
      <c r="E13" s="18">
        <v>2469.6</v>
      </c>
      <c r="F13" s="18">
        <v>6</v>
      </c>
      <c r="G13" s="18">
        <v>35.5</v>
      </c>
      <c r="H13" s="18">
        <v>365</v>
      </c>
      <c r="I13" s="19"/>
      <c r="J13" s="19"/>
      <c r="K13" s="20"/>
      <c r="L13" s="20"/>
      <c r="M13" s="19">
        <v>45.3</v>
      </c>
      <c r="N13" s="19">
        <v>1600</v>
      </c>
      <c r="O13" s="19"/>
      <c r="P13" s="19"/>
      <c r="Q13" s="19">
        <v>2</v>
      </c>
      <c r="R13" s="19">
        <f t="shared" si="2"/>
        <v>7</v>
      </c>
      <c r="S13" s="19">
        <v>5</v>
      </c>
      <c r="T13" s="19">
        <v>227</v>
      </c>
      <c r="U13" s="19">
        <v>37.967</v>
      </c>
      <c r="V13" s="19">
        <v>133.1</v>
      </c>
      <c r="W13" s="26"/>
    </row>
  </sheetData>
  <sheetProtection/>
  <mergeCells count="11">
    <mergeCell ref="A2:W2"/>
    <mergeCell ref="C4:E4"/>
    <mergeCell ref="F4:H4"/>
    <mergeCell ref="I4:J4"/>
    <mergeCell ref="K4:L4"/>
    <mergeCell ref="M4:N4"/>
    <mergeCell ref="O4:P4"/>
    <mergeCell ref="Q4:R4"/>
    <mergeCell ref="S4:T4"/>
    <mergeCell ref="U4:V4"/>
    <mergeCell ref="B4:B5"/>
  </mergeCells>
  <printOptions/>
  <pageMargins left="0.75" right="0.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内蒙古公路局计统科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田利平</dc:creator>
  <cp:keywords/>
  <dc:description/>
  <cp:lastModifiedBy>adminuser</cp:lastModifiedBy>
  <cp:lastPrinted>2021-07-08T11:28:51Z</cp:lastPrinted>
  <dcterms:created xsi:type="dcterms:W3CDTF">2000-11-30T08:11:40Z</dcterms:created>
  <dcterms:modified xsi:type="dcterms:W3CDTF">2022-07-23T16:33:36Z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ED4419ED412B4DD0A14AE11583F5071D</vt:lpwstr>
  </property>
  <property fmtid="{D5CDD505-2E9C-101B-9397-08002B2CF9AE}" pid="4" name="퀀_generated_2.-2147483648">
    <vt:i4>2052</vt:i4>
  </property>
</Properties>
</file>